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240" windowHeight="5130" tabRatio="597" activeTab="0"/>
  </bookViews>
  <sheets>
    <sheet name="Licencias 08" sheetId="1" r:id="rId1"/>
    <sheet name="Instrucciones FEDOCV" sheetId="2" r:id="rId2"/>
    <sheet name="Resumen" sheetId="3" r:id="rId3"/>
  </sheets>
  <definedNames>
    <definedName name="_xlnm.Print_Area" localSheetId="0">'Licencias 08'!$A$1:$AE$109</definedName>
    <definedName name="_xlnm.Print_Titles" localSheetId="0">'Licencias 08'!$A:$A,'Licencias 08'!$7:$7</definedName>
  </definedNames>
  <calcPr fullCalcOnLoad="1"/>
</workbook>
</file>

<file path=xl/comments1.xml><?xml version="1.0" encoding="utf-8"?>
<comments xmlns="http://schemas.openxmlformats.org/spreadsheetml/2006/main">
  <authors>
    <author>Pilar Gonz?lez</author>
    <author>Secretar?a F.E.D.O</author>
  </authors>
  <commentList>
    <comment ref="W113" authorId="0">
      <text>
        <r>
          <rPr>
            <b/>
            <sz val="8"/>
            <rFont val="Tahoma"/>
            <family val="0"/>
          </rPr>
          <t>Pilar González:</t>
        </r>
        <r>
          <rPr>
            <sz val="8"/>
            <rFont val="Tahoma"/>
            <family val="0"/>
          </rPr>
          <t xml:space="preserve">
Marta 17-1-07</t>
        </r>
      </text>
    </comment>
    <comment ref="W115" authorId="0">
      <text>
        <r>
          <rPr>
            <b/>
            <sz val="8"/>
            <rFont val="Tahoma"/>
            <family val="0"/>
          </rPr>
          <t>Pilar González:</t>
        </r>
        <r>
          <rPr>
            <sz val="8"/>
            <rFont val="Tahoma"/>
            <family val="0"/>
          </rPr>
          <t xml:space="preserve">
Marta 17-1-07</t>
        </r>
      </text>
    </comment>
    <comment ref="S145" authorId="0">
      <text>
        <r>
          <rPr>
            <b/>
            <sz val="8"/>
            <rFont val="Tahoma"/>
            <family val="0"/>
          </rPr>
          <t>Pilar González:</t>
        </r>
        <r>
          <rPr>
            <sz val="8"/>
            <rFont val="Tahoma"/>
            <family val="0"/>
          </rPr>
          <t xml:space="preserve">
Marta 17-1-07</t>
        </r>
      </text>
    </comment>
    <comment ref="S157" authorId="0">
      <text>
        <r>
          <rPr>
            <b/>
            <sz val="8"/>
            <rFont val="Tahoma"/>
            <family val="0"/>
          </rPr>
          <t>Pilar González:</t>
        </r>
        <r>
          <rPr>
            <sz val="8"/>
            <rFont val="Tahoma"/>
            <family val="0"/>
          </rPr>
          <t xml:space="preserve">
Marta 17-1-07</t>
        </r>
      </text>
    </comment>
    <comment ref="M232" authorId="1">
      <text>
        <r>
          <rPr>
            <b/>
            <sz val="8"/>
            <rFont val="Tahoma"/>
            <family val="0"/>
          </rPr>
          <t>Secretaría F.E.D.O:</t>
        </r>
        <r>
          <rPr>
            <sz val="8"/>
            <rFont val="Tahoma"/>
            <family val="0"/>
          </rPr>
          <t xml:space="preserve">
Cambio el número de registro porque hay un club 099
25/12/05</t>
        </r>
      </text>
    </comment>
    <comment ref="M233" authorId="1">
      <text>
        <r>
          <rPr>
            <b/>
            <sz val="8"/>
            <rFont val="Tahoma"/>
            <family val="0"/>
          </rPr>
          <t>Secretaría F.E.D.O:</t>
        </r>
        <r>
          <rPr>
            <sz val="8"/>
            <rFont val="Tahoma"/>
            <family val="0"/>
          </rPr>
          <t xml:space="preserve">
Cambio el número de registro porque hay un club 099
25/12/05</t>
        </r>
      </text>
    </comment>
    <comment ref="M234" authorId="1">
      <text>
        <r>
          <rPr>
            <b/>
            <sz val="8"/>
            <rFont val="Tahoma"/>
            <family val="0"/>
          </rPr>
          <t>Secretaría F.E.D.O:</t>
        </r>
        <r>
          <rPr>
            <sz val="8"/>
            <rFont val="Tahoma"/>
            <family val="0"/>
          </rPr>
          <t xml:space="preserve">
Cambio el número de registro porque hay un club 099
25/12/05</t>
        </r>
      </text>
    </comment>
    <comment ref="M235" authorId="1">
      <text>
        <r>
          <rPr>
            <b/>
            <sz val="8"/>
            <rFont val="Tahoma"/>
            <family val="0"/>
          </rPr>
          <t>Secretaría F.E.D.O:</t>
        </r>
        <r>
          <rPr>
            <sz val="8"/>
            <rFont val="Tahoma"/>
            <family val="0"/>
          </rPr>
          <t xml:space="preserve">
Cambio el número de registro porque hay un club 099
25/12/05</t>
        </r>
      </text>
    </comment>
  </commentList>
</comments>
</file>

<file path=xl/sharedStrings.xml><?xml version="1.0" encoding="utf-8"?>
<sst xmlns="http://schemas.openxmlformats.org/spreadsheetml/2006/main" count="914" uniqueCount="449">
  <si>
    <t>Número total</t>
  </si>
  <si>
    <t>Licencias</t>
  </si>
  <si>
    <t>A--&gt;R</t>
  </si>
  <si>
    <t>B--&gt;R</t>
  </si>
  <si>
    <t>C--&gt;R</t>
  </si>
  <si>
    <t>F. Inicio</t>
  </si>
  <si>
    <t>F.Fin</t>
  </si>
  <si>
    <t>&lt;=20</t>
  </si>
  <si>
    <t>&lt;=12</t>
  </si>
  <si>
    <t>&lt;=14</t>
  </si>
  <si>
    <t>&lt;=16</t>
  </si>
  <si>
    <t>&lt;=18</t>
  </si>
  <si>
    <t>&gt;=21</t>
  </si>
  <si>
    <t>&gt;=40</t>
  </si>
  <si>
    <t>no edad</t>
  </si>
  <si>
    <t>&gt;=55</t>
  </si>
  <si>
    <t>D-55</t>
  </si>
  <si>
    <t>Posible ascenso Elite &amp; 21A</t>
  </si>
  <si>
    <t>FADO</t>
  </si>
  <si>
    <t>CANARIAS</t>
  </si>
  <si>
    <t>FECAMADO</t>
  </si>
  <si>
    <t>FEXO</t>
  </si>
  <si>
    <t>AGACO</t>
  </si>
  <si>
    <t>FORM</t>
  </si>
  <si>
    <t>EUSKADI</t>
  </si>
  <si>
    <t>FEDOCV</t>
  </si>
  <si>
    <t>FECHA NACIMIENTO</t>
  </si>
  <si>
    <t>IMPERDIBLE BUFF</t>
  </si>
  <si>
    <t>YUMAR RAID</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</si>
  <si>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</si>
  <si>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Campo CLUB</t>
  </si>
  <si>
    <t>OBSERVACIONES</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</si>
  <si>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</si>
  <si>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H-SeniorA O-BM</t>
  </si>
  <si>
    <t>COD. CLUB</t>
  </si>
  <si>
    <t>CUADRO RESUMEN ECONÓMICO</t>
  </si>
  <si>
    <t>TOTAL IMPORTES</t>
  </si>
  <si>
    <t>SOLICITUD LICENCIAS ORIENTACION</t>
  </si>
  <si>
    <t>2.-</t>
  </si>
  <si>
    <t>ENVÍO DEL FORMULARIO</t>
  </si>
  <si>
    <t>Una vez cumplimentado el cuestionario el procedimiento es el siguiente:</t>
  </si>
  <si>
    <t>Por email</t>
  </si>
  <si>
    <t xml:space="preserve">INFORMACIÓN PARA SOLICITUD DE LICENCIAS </t>
  </si>
  <si>
    <t>1.- CUMPLIMENTACIÓN DEL FORMULARIO</t>
  </si>
  <si>
    <t>1.1-</t>
  </si>
  <si>
    <t>General</t>
  </si>
  <si>
    <t xml:space="preserve">Todos los campos tienen una pequeña ayuda que se muestra al colocarse sobre la celda de la primera fila. </t>
  </si>
  <si>
    <t>Campos TIPO DOC. IDENT. y DOC. DE IDENTIDAD Nº</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</si>
  <si>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DNI, NIE, Pasaporte o Sin DNI (menores).</t>
    </r>
  </si>
  <si>
    <r>
      <t>DOC. DE IDENTIDAD Nº</t>
    </r>
    <r>
      <rPr>
        <sz val="10"/>
        <color indexed="8"/>
        <rFont val="Arial"/>
        <family val="2"/>
      </rPr>
      <t xml:space="preserve"> (DNI, NIE o nº de pasaporte) debe estar </t>
    </r>
    <r>
      <rPr>
        <b/>
        <sz val="10"/>
        <color indexed="8"/>
        <rFont val="Arial"/>
        <family val="2"/>
      </rPr>
      <t>escrito sin puntos, comas, guiones, barras de división o espacios.</t>
    </r>
  </si>
  <si>
    <t>Campos TIPO y CATEGORÍA (CAT.)</t>
  </si>
  <si>
    <t>Tipo</t>
  </si>
  <si>
    <t>Cuota</t>
  </si>
  <si>
    <t>Raid</t>
  </si>
  <si>
    <t xml:space="preserve">A--&gt;R </t>
  </si>
  <si>
    <t>Paso de Tipo A a Raid</t>
  </si>
  <si>
    <t xml:space="preserve">B--&gt;R </t>
  </si>
  <si>
    <t>Paso de Tipo B a Raid</t>
  </si>
  <si>
    <t>Paso de Tipo C a Raid</t>
  </si>
  <si>
    <t>Campo FECHA NACIMIENTO</t>
  </si>
  <si>
    <t>1.4-</t>
  </si>
  <si>
    <t>HOJA RESUMEN</t>
  </si>
  <si>
    <t>Categorías</t>
  </si>
  <si>
    <r>
      <t xml:space="preserve">Sin límite de edad. </t>
    </r>
    <r>
      <rPr>
        <sz val="10"/>
        <color indexed="10"/>
        <rFont val="Arial"/>
        <family val="2"/>
      </rPr>
      <t>Categorías cerradas*.</t>
    </r>
  </si>
  <si>
    <t>Sin límite de edad.</t>
  </si>
  <si>
    <t xml:space="preserve">C--&gt;R </t>
  </si>
  <si>
    <t>Nº ENVÍO FEDER.</t>
  </si>
  <si>
    <t>Campos NOMBRE, APELLIDO 1 y APELLIDO 2</t>
  </si>
  <si>
    <t>Hay que introducir los datos en mayúsculas y preferentemente con acentos. Tal y como se escriban serán guardados.</t>
  </si>
  <si>
    <t>RAID INT</t>
  </si>
  <si>
    <t>F. Final
Categoría</t>
  </si>
  <si>
    <t>F. Inicial
Categoría</t>
  </si>
  <si>
    <t>(no tocar)</t>
  </si>
  <si>
    <t>M</t>
  </si>
  <si>
    <t>Comprob. Fecha Nac. &amp; Cat.</t>
  </si>
  <si>
    <t>H/D-Junior(&lt;=20 años)</t>
  </si>
  <si>
    <t>H/D-SeniorB, H/D Vet (&gt;=40 años)</t>
  </si>
  <si>
    <t>Cod Club</t>
  </si>
  <si>
    <t>Raid Internacional</t>
  </si>
  <si>
    <t>A--&gt;RI</t>
  </si>
  <si>
    <t>B--&gt;RI</t>
  </si>
  <si>
    <t>C--&gt;RI</t>
  </si>
  <si>
    <t>R--&gt;RI</t>
  </si>
  <si>
    <t>Descripción</t>
  </si>
  <si>
    <t>FEDERACIÓN</t>
  </si>
  <si>
    <t>ANDALUCÍA</t>
  </si>
  <si>
    <t>ARAGÓN</t>
  </si>
  <si>
    <t>n/a</t>
  </si>
  <si>
    <t>FBO</t>
  </si>
  <si>
    <t>D-18A</t>
  </si>
  <si>
    <t>D-20A</t>
  </si>
  <si>
    <t>D-21B</t>
  </si>
  <si>
    <t>D-35B</t>
  </si>
  <si>
    <t>D-35A</t>
  </si>
  <si>
    <t>D-SeniorA O-BM</t>
  </si>
  <si>
    <t xml:space="preserve">H-SeniorA O-BM </t>
  </si>
  <si>
    <t>H-21B</t>
  </si>
  <si>
    <t>H-35B</t>
  </si>
  <si>
    <t>H-35A</t>
  </si>
  <si>
    <t>D-18/20B</t>
  </si>
  <si>
    <t>H-18A</t>
  </si>
  <si>
    <t>H-20A</t>
  </si>
  <si>
    <t>H-18/20B</t>
  </si>
  <si>
    <t>H-35A / D-35A</t>
  </si>
  <si>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RESCRIBIR DE NUEVO LA FECHA</t>
    </r>
    <r>
      <rPr>
        <b/>
        <sz val="10"/>
        <color indexed="8"/>
        <rFont val="Arial"/>
        <family val="2"/>
      </rPr>
      <t xml:space="preserve"> PARA QUE SE REALICE DE NUEVO LA COMPROBACION.</t>
    </r>
  </si>
  <si>
    <t xml:space="preserve">B--&gt;RI </t>
  </si>
  <si>
    <t xml:space="preserve">C--&gt;RI </t>
  </si>
  <si>
    <t>Paso de Tipo A a Raid Internacional</t>
  </si>
  <si>
    <t>Paso de Tipo B a Raid Internacional</t>
  </si>
  <si>
    <t>Paso de Tipo C a Raid Internacional</t>
  </si>
  <si>
    <t>Paso de Tipo R a Raid Internacional</t>
  </si>
  <si>
    <t>O-BM</t>
  </si>
  <si>
    <t xml:space="preserve">Sin límite de edad. </t>
  </si>
  <si>
    <t>PIE</t>
  </si>
  <si>
    <t>D-SeniorB O-BM</t>
  </si>
  <si>
    <t>H-SeniorB O-BM</t>
  </si>
  <si>
    <t>H-E / D-E</t>
  </si>
  <si>
    <t>H-12 / D-12</t>
  </si>
  <si>
    <t>H-14 / D-14</t>
  </si>
  <si>
    <t>H-16 / D-16</t>
  </si>
  <si>
    <t>H-40 / D-40</t>
  </si>
  <si>
    <t>H-45 / D-45</t>
  </si>
  <si>
    <t>H-50 / D-50</t>
  </si>
  <si>
    <t>H-55 / D-55</t>
  </si>
  <si>
    <t>pie</t>
  </si>
  <si>
    <t>O_BM</t>
  </si>
  <si>
    <t>H/D-E</t>
  </si>
  <si>
    <t>&gt; 21 años</t>
  </si>
  <si>
    <t>&lt;=20 años</t>
  </si>
  <si>
    <t>H/D-Junior O_BM</t>
  </si>
  <si>
    <t>H/D-SeniorB O_BM</t>
  </si>
  <si>
    <t>H/D-Vet O_BM</t>
  </si>
  <si>
    <t>Nº</t>
  </si>
  <si>
    <t>NOMBRE</t>
  </si>
  <si>
    <t>APELLIDO 1</t>
  </si>
  <si>
    <t>APELLIDO 2</t>
  </si>
  <si>
    <t>SEXO</t>
  </si>
  <si>
    <t>TIPO DOC. IDENT.</t>
  </si>
  <si>
    <t>DOC. Nº IDENTIDAD Nº</t>
  </si>
  <si>
    <t>TELÉFONO 1</t>
  </si>
  <si>
    <t>TELÉFONO 2</t>
  </si>
  <si>
    <t>SPORTIDENT</t>
  </si>
  <si>
    <t>E-MAIL</t>
  </si>
  <si>
    <t>PROVINCIA</t>
  </si>
  <si>
    <t>COMUNIDAD</t>
  </si>
  <si>
    <t>CLUB</t>
  </si>
  <si>
    <t>TIPO</t>
  </si>
  <si>
    <t>CAT.</t>
  </si>
  <si>
    <t>Pasaporte</t>
  </si>
  <si>
    <t>B</t>
  </si>
  <si>
    <t>D-Junior O-BM</t>
  </si>
  <si>
    <t>RAID</t>
  </si>
  <si>
    <t>TOTAL LICENCIAS:</t>
  </si>
  <si>
    <t>TIPO DOC. IDENTIDAD</t>
  </si>
  <si>
    <t>V</t>
  </si>
  <si>
    <t>DNI</t>
  </si>
  <si>
    <t>ADOL</t>
  </si>
  <si>
    <t>A</t>
  </si>
  <si>
    <t>D-E</t>
  </si>
  <si>
    <t>NIE</t>
  </si>
  <si>
    <t>ASTURIAS</t>
  </si>
  <si>
    <t>H-E</t>
  </si>
  <si>
    <t>C</t>
  </si>
  <si>
    <t>Sin DNI</t>
  </si>
  <si>
    <t>COMA</t>
  </si>
  <si>
    <t>R</t>
  </si>
  <si>
    <t>ALMERIA-O</t>
  </si>
  <si>
    <t>D-21A</t>
  </si>
  <si>
    <t>CASTILLA LA MANCHA</t>
  </si>
  <si>
    <t>MONTELLANO</t>
  </si>
  <si>
    <t>CDP-O</t>
  </si>
  <si>
    <t>CODAN EXTREMADURA</t>
  </si>
  <si>
    <t>CONDOR</t>
  </si>
  <si>
    <t>IMOS</t>
  </si>
  <si>
    <t>Ñ ULTRAFONDO</t>
  </si>
  <si>
    <t>COLMENAR</t>
  </si>
  <si>
    <t>ARDILLAS-O</t>
  </si>
  <si>
    <t>COAraba</t>
  </si>
  <si>
    <t>COCC VALENCIA</t>
  </si>
  <si>
    <t>LOS PINOS</t>
  </si>
  <si>
    <t>ORCA</t>
  </si>
  <si>
    <t>SANT JOAN</t>
  </si>
  <si>
    <t>UEVIC</t>
  </si>
  <si>
    <t>UPV-O</t>
  </si>
  <si>
    <t>LICENCIA
2005-2006</t>
  </si>
  <si>
    <t>D-40</t>
  </si>
  <si>
    <t>EXTREMADURA</t>
  </si>
  <si>
    <t>LOS CALIFAS</t>
  </si>
  <si>
    <t>D-45</t>
  </si>
  <si>
    <t>GALICIA</t>
  </si>
  <si>
    <t>D-50</t>
  </si>
  <si>
    <t>LA RIOJA</t>
  </si>
  <si>
    <t>COUH</t>
  </si>
  <si>
    <t>MADRID</t>
  </si>
  <si>
    <t>FUNDI-O</t>
  </si>
  <si>
    <t>D-Vet O-BM</t>
  </si>
  <si>
    <t>MURCIA</t>
  </si>
  <si>
    <t>POSEIDÓN</t>
  </si>
  <si>
    <t>H-21A</t>
  </si>
  <si>
    <t>NAVARRA</t>
  </si>
  <si>
    <t>SURCO</t>
  </si>
  <si>
    <t>VALENCIA</t>
  </si>
  <si>
    <t>BADALONA-O</t>
  </si>
  <si>
    <t>H-40</t>
  </si>
  <si>
    <t>COC</t>
  </si>
  <si>
    <t>H-45</t>
  </si>
  <si>
    <t>FARRA-O</t>
  </si>
  <si>
    <t>H-50</t>
  </si>
  <si>
    <t>H-55</t>
  </si>
  <si>
    <t>OROS</t>
  </si>
  <si>
    <t>H-Junior O-BM</t>
  </si>
  <si>
    <t>UPC</t>
  </si>
  <si>
    <t>H-Vet O-BM</t>
  </si>
  <si>
    <t>ALHAMA-O</t>
  </si>
  <si>
    <t>D-12</t>
  </si>
  <si>
    <t>ASON</t>
  </si>
  <si>
    <t>D-14</t>
  </si>
  <si>
    <t>CARAVACA-O</t>
  </si>
  <si>
    <t>D-16</t>
  </si>
  <si>
    <t>CUCO</t>
  </si>
  <si>
    <t>LORCA-O</t>
  </si>
  <si>
    <t>MURCIA-O</t>
  </si>
  <si>
    <t>SENDA</t>
  </si>
  <si>
    <t>TOTANA-O</t>
  </si>
  <si>
    <t>YECLA</t>
  </si>
  <si>
    <t>CALASPARRA-O</t>
  </si>
  <si>
    <t>H-12</t>
  </si>
  <si>
    <t>H-14</t>
  </si>
  <si>
    <t>ADCON</t>
  </si>
  <si>
    <t>H-16</t>
  </si>
  <si>
    <t>ALCOI</t>
  </si>
  <si>
    <t>COLIVENC</t>
  </si>
  <si>
    <t>CORRECAMINOS</t>
  </si>
  <si>
    <t>VALENCIA-O</t>
  </si>
  <si>
    <t>VILLENA-O</t>
  </si>
  <si>
    <t>UNIVERSIDAD VALENCIA</t>
  </si>
  <si>
    <t>UNIVERSIDAD ALICANTE</t>
  </si>
  <si>
    <t>APA LICEO</t>
  </si>
  <si>
    <t>ARTABROS</t>
  </si>
  <si>
    <t>GALICIA CARANZA</t>
  </si>
  <si>
    <t>Fórmula</t>
  </si>
  <si>
    <t>CDUS</t>
  </si>
  <si>
    <t>UNIVERSIDAD DE VIGO</t>
  </si>
  <si>
    <t>GALLAECIA RAID</t>
  </si>
  <si>
    <t>MANZANARES-O</t>
  </si>
  <si>
    <t>TOLEDO-O</t>
  </si>
  <si>
    <t>ADYRON</t>
  </si>
  <si>
    <t>BOM</t>
  </si>
  <si>
    <t>GOCAN</t>
  </si>
  <si>
    <t>MONTE EL PARDO</t>
  </si>
  <si>
    <t>RUMBO-MADRID SANSE</t>
  </si>
  <si>
    <t>SOTOBOSQUE</t>
  </si>
  <si>
    <t>LOS ANGELES</t>
  </si>
  <si>
    <t>MERIDIANO RAID</t>
  </si>
  <si>
    <t>IBÓN</t>
  </si>
  <si>
    <t>PEÑA GUARA</t>
  </si>
  <si>
    <t>RAID A CALAMOCHA</t>
  </si>
  <si>
    <t>PILOÑA DEPORTE</t>
  </si>
  <si>
    <t>LA BRUJULA</t>
  </si>
  <si>
    <t>COM</t>
  </si>
  <si>
    <t>CLAN DE MESTRES</t>
  </si>
  <si>
    <t>AYAX</t>
  </si>
  <si>
    <t>COCAN</t>
  </si>
  <si>
    <t>AVENTUR</t>
  </si>
  <si>
    <t>CORZO</t>
  </si>
  <si>
    <t>COV</t>
  </si>
  <si>
    <t>ALCON</t>
  </si>
  <si>
    <t>TJALVE</t>
  </si>
  <si>
    <t>CRON</t>
  </si>
  <si>
    <t>IMPORTE</t>
  </si>
  <si>
    <t>RI</t>
  </si>
  <si>
    <t>H/D-SeniorA</t>
  </si>
  <si>
    <t>H-18A / D-18A</t>
  </si>
  <si>
    <t>H-20A / D-20A</t>
  </si>
  <si>
    <t>H-18/20B / D-18/20B</t>
  </si>
  <si>
    <t>H-21B / D-21B</t>
  </si>
  <si>
    <t>H-35B / D-35B</t>
  </si>
  <si>
    <t>H/D-SeniorA O_BM</t>
  </si>
  <si>
    <t>Total importe</t>
  </si>
  <si>
    <t>CATALUNYA</t>
  </si>
  <si>
    <t xml:space="preserve">VELETA </t>
  </si>
  <si>
    <t>GAMO-MOTILLA</t>
  </si>
  <si>
    <t>GODIH</t>
  </si>
  <si>
    <t>Categoría Raid Aventura. Cobertura Internacional</t>
  </si>
  <si>
    <t>&gt;=35</t>
  </si>
  <si>
    <t>&gt;=45</t>
  </si>
  <si>
    <t>&gt;=50</t>
  </si>
  <si>
    <t>AROMON</t>
  </si>
  <si>
    <t>COB</t>
  </si>
  <si>
    <t>MONTSANT</t>
  </si>
  <si>
    <t>ELERUT</t>
  </si>
  <si>
    <t>COTA</t>
  </si>
  <si>
    <t>VACAGUARÉ</t>
  </si>
  <si>
    <t>ATLETISMO ZAMORA</t>
  </si>
  <si>
    <t>C.O.GUADALAJARA</t>
  </si>
  <si>
    <t>TEMPORADA 2008</t>
  </si>
  <si>
    <t>FORMULARIO: LICENCIAS 08</t>
  </si>
  <si>
    <t>CUOTAS LICENCIAS TEMPORADA 2008</t>
  </si>
  <si>
    <t>H-60</t>
  </si>
  <si>
    <t>Nacidos en 1996 y posteriores.</t>
  </si>
  <si>
    <t>Nacidos en 1994 y 1995.</t>
  </si>
  <si>
    <t>Nacidos en 1992 y 1993.</t>
  </si>
  <si>
    <t>Nacidos en 1990 y 1991.</t>
  </si>
  <si>
    <t>Nacidos en 1988 y 1989.</t>
  </si>
  <si>
    <t>Nacidos entre 1988 y posteriores.</t>
  </si>
  <si>
    <t>Nacidos antes de 1973.</t>
  </si>
  <si>
    <t>Nacidos antes de 1968.</t>
  </si>
  <si>
    <t>Nacidos antes de 1963.</t>
  </si>
  <si>
    <t>Nacidos antes de 1958.</t>
  </si>
  <si>
    <t>Nacidos antes de 1953.</t>
  </si>
  <si>
    <t>Nacidos antes de 1948.</t>
  </si>
  <si>
    <t>Categoría Élite y Aventura.</t>
  </si>
  <si>
    <t>Nacidos en 1988 y posteriores.</t>
  </si>
  <si>
    <t>Nacidos entre 1968 y anteriores.</t>
  </si>
  <si>
    <r>
      <t>Categorías cerradas</t>
    </r>
    <r>
      <rPr>
        <sz val="10"/>
        <rFont val="Arial"/>
        <family val="2"/>
      </rPr>
      <t>: el acceso a H-E, D-E</t>
    </r>
    <r>
      <rPr>
        <b/>
        <sz val="10"/>
        <rFont val="Arial"/>
        <family val="2"/>
      </rPr>
      <t xml:space="preserve"> </t>
    </r>
    <r>
      <rPr>
        <sz val="10"/>
        <rFont val="Arial"/>
        <family val="2"/>
      </rPr>
      <t>y H-21A</t>
    </r>
    <r>
      <rPr>
        <b/>
        <sz val="10"/>
        <rFont val="Arial"/>
        <family val="2"/>
      </rPr>
      <t xml:space="preserve"> SOLO ES POSIBLE</t>
    </r>
    <r>
      <rPr>
        <sz val="10"/>
        <rFont val="Arial"/>
        <family val="2"/>
      </rPr>
      <t xml:space="preserve"> si se ha adquirido el derecho la/s temporada/s 2006 y 2007. El listado de corredores con derecho a correr en dichas categorías,se proporciona al principio de la temporada 2008. Aquellos corredores que no aparezcan el listado y quieran correr en dichas categorías deberán solicitar autorización, de forma justificada, a Juan Pedro Valente  (jpvalente@fi.upm.es) con cc: al Director Técnico (dirtec@fedo.org) y a Secretaría (secretaria@fedo.org).</t>
    </r>
  </si>
  <si>
    <t>DOMICILIO</t>
  </si>
  <si>
    <t>COD. POSTAL</t>
  </si>
  <si>
    <t>MUNICIPIO</t>
  </si>
  <si>
    <t>Como novedad este año se solicita la dirección postal donde queráis recibir las comunicaciones de la F.E.D.O., os solicitamos que, si queréis recibirlas, llenéis las columnas correspondientes.</t>
  </si>
  <si>
    <t>Tanto si han pegado y copiado valores del fichero histórico como si no, debe sobrescribirse o rellenarse el campo TIPO DOC. IDENT. con los valores de la lista desplegable facilitada: DNI, NIE, Pasaporte y Sin DNI (menores).</t>
  </si>
  <si>
    <t>Cada vez que se cambie el valor del campo TIPO DOC. IDENT. al valor DNI, deberá rescribir de nuevo el número del DNI para que se realice de  la comprobación.</t>
  </si>
  <si>
    <r>
      <t>Paso a RAID y RAID INTERNACIONAL</t>
    </r>
    <r>
      <rPr>
        <sz val="10"/>
        <color indexed="8"/>
        <rFont val="Arial"/>
        <family val="2"/>
      </rPr>
      <t>: aquellos federados que ya posean licencia del tipo A, B o C y deseen licencia tipo R tienen que abonar únicamente la diferencia entre ambas:</t>
    </r>
  </si>
  <si>
    <t>Campo Nº ENVIÓ FEDER.</t>
  </si>
  <si>
    <r>
      <t xml:space="preserve">Colocar aquí el nº de envío que asignan las Federaciones cuando envían el formulario a la F.E.D.O. (es un número secuencial que agrupa las distintas tandas de envíos de Licencias). Este campo lo rellenan las Federaciones Autonómicas, los Delegados F.E.D.O. Y los clubes que no tienen ni Federación, ni Delegado F.E.D.O.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</si>
  <si>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&gt;=60</t>
  </si>
  <si>
    <t>CLUB NUEVO 1</t>
  </si>
  <si>
    <t>CLUB NUEVO 2</t>
  </si>
  <si>
    <t>CLUB NUEVO 3</t>
  </si>
  <si>
    <t>CLUB NUEVO 4</t>
  </si>
  <si>
    <t>Castellón</t>
  </si>
  <si>
    <t>Sevilla</t>
  </si>
  <si>
    <t>FEMADO</t>
  </si>
  <si>
    <t>Madrid</t>
  </si>
  <si>
    <t>ALABARDA-O</t>
  </si>
  <si>
    <t>Alicante</t>
  </si>
  <si>
    <t>FEDO CAST-LEON</t>
  </si>
  <si>
    <t>León</t>
  </si>
  <si>
    <t>CASTILLA Y LEON</t>
  </si>
  <si>
    <t>Murcia</t>
  </si>
  <si>
    <t>ALIGOTS</t>
  </si>
  <si>
    <t>FCOC</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</si>
  <si>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</si>
  <si>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</si>
  <si>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</si>
  <si>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</si>
  <si>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</si>
  <si>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</si>
  <si>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</si>
  <si>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</si>
  <si>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</si>
  <si>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</si>
  <si>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</si>
  <si>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</si>
  <si>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</si>
  <si>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</si>
  <si>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</si>
  <si>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</si>
  <si>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</si>
  <si>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</si>
  <si>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</si>
  <si>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</si>
  <si>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</si>
  <si>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FEDO EUSKADI</t>
  </si>
  <si>
    <t>Álava</t>
  </si>
  <si>
    <t>COBI</t>
  </si>
  <si>
    <t>Vizcaya</t>
  </si>
  <si>
    <t>FEDO CANARIAS</t>
  </si>
  <si>
    <t>Santa Cruz de Tenerife</t>
  </si>
  <si>
    <t>Badajoz</t>
  </si>
  <si>
    <t>Málaga</t>
  </si>
  <si>
    <t>COMCU</t>
  </si>
  <si>
    <t>Cuenca</t>
  </si>
  <si>
    <t>CON CORDOBA</t>
  </si>
  <si>
    <t>Córdoba</t>
  </si>
  <si>
    <t>Burgos</t>
  </si>
  <si>
    <t>Huelva</t>
  </si>
  <si>
    <t>La Rioja</t>
  </si>
  <si>
    <t>FLUVIAL LUGO</t>
  </si>
  <si>
    <t>Lugo</t>
  </si>
  <si>
    <t>Albacete</t>
  </si>
  <si>
    <t>GRIONS-GIRONA</t>
  </si>
  <si>
    <t>HABELAS HAINAS</t>
  </si>
  <si>
    <t>HUELVACCION</t>
  </si>
  <si>
    <t>FEDO ARAGÓN</t>
  </si>
  <si>
    <t>Zaragoza</t>
  </si>
  <si>
    <t>Guipúzcoa</t>
  </si>
  <si>
    <t>Asturias</t>
  </si>
  <si>
    <t>Ciudad Real</t>
  </si>
  <si>
    <t>Tarragona</t>
  </si>
  <si>
    <t>NAVALCAN-O</t>
  </si>
  <si>
    <t>Toledo</t>
  </si>
  <si>
    <t>NAVALENO-O</t>
  </si>
  <si>
    <t>Soria</t>
  </si>
  <si>
    <t>NiE</t>
  </si>
  <si>
    <t>O-CIUDAD REAL</t>
  </si>
  <si>
    <t>Palencia</t>
  </si>
  <si>
    <t>Huesca</t>
  </si>
  <si>
    <t>Teruel</t>
  </si>
  <si>
    <t>RIOJA-O</t>
  </si>
  <si>
    <t>SEO</t>
  </si>
  <si>
    <t>Las Palmas de Gran Canaria</t>
  </si>
  <si>
    <t>Granada</t>
  </si>
  <si>
    <t>VÍA DE LA PLATA</t>
  </si>
  <si>
    <t>Cáceres</t>
  </si>
  <si>
    <t>VOLTORS OJE</t>
  </si>
  <si>
    <t>XINOXANO</t>
  </si>
  <si>
    <t>ALCOR</t>
  </si>
  <si>
    <t>CDRB</t>
  </si>
  <si>
    <t>LOS PAJARILIOS</t>
  </si>
  <si>
    <t>ORIENTAGETAFE</t>
  </si>
  <si>
    <t>SENDERO ACTIVO</t>
  </si>
  <si>
    <t>VERDEAZUL</t>
  </si>
  <si>
    <t>CATEGORÍAS TEMPORADA 2008</t>
  </si>
  <si>
    <t xml:space="preserve">Las Licencias se tramitarán siempre por un Club perteneciente a la F.E.D.O. a través de la Federación Territorial o Delegado F.E.D.O correspondiente, excepto en los que no exista: Cantabria, La Rioja y Navarra. Se cumplimentará y enviará en el formulario </t>
  </si>
  <si>
    <t>Se puede utilizar el fichero de Licencias de la Temporada 2007 para que si lo desea COPIE y PEGUE los campos que van desde NOMBRE hasta EMAIL. Es necesario, pegar solo los valores de los campos (usar "botón dcho del ratón - Pegado especial - Valores") par</t>
  </si>
  <si>
    <t>La licencia tipo R permite correr en las modalidades de pie y O-BM. Aquellos corredores que quieran participar  en la categoría Senior de O-BM tendrán que pagar licencia de tipo A. Así como los corredores que quieran correr en las categorías SeniorB y Vet</t>
  </si>
  <si>
    <t>tesoreria@fedocv.org</t>
  </si>
  <si>
    <t>secretaria@fedocv.org</t>
  </si>
  <si>
    <t xml:space="preserve">con copia a (cc) a </t>
  </si>
  <si>
    <t xml:space="preserve">   y realizar el pago a la cuenta de la F.E.D.O.C.V.:</t>
  </si>
  <si>
    <t xml:space="preserve">Bancaja, CC: </t>
  </si>
  <si>
    <r>
      <t xml:space="preserve">Concepto: </t>
    </r>
    <r>
      <rPr>
        <i/>
        <sz val="10"/>
        <color indexed="8"/>
        <rFont val="Arial"/>
        <family val="2"/>
      </rPr>
      <t xml:space="preserve">Licencias NOMBRE DE CLUB - </t>
    </r>
    <r>
      <rPr>
        <i/>
        <sz val="10"/>
        <color indexed="10"/>
        <rFont val="Arial"/>
        <family val="2"/>
      </rPr>
      <t>Nº de envío</t>
    </r>
  </si>
  <si>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t>
    </r>
  </si>
  <si>
    <t>licencia de temporada es necesario que</t>
  </si>
  <si>
    <t xml:space="preserve">es necesario </t>
  </si>
  <si>
    <t>2.- Realizar el pago a la cuenta de la correspondiente Federación Autonómica o Delegado Territorial. Cuenta FEDOCV</t>
  </si>
  <si>
    <t xml:space="preserve"> </t>
  </si>
  <si>
    <t xml:space="preserve">que el ingreso </t>
  </si>
  <si>
    <t>secretaria@fedovcv.org</t>
  </si>
  <si>
    <t>5.- Enviar copia del justificante de la transferencia por email  a:</t>
  </si>
  <si>
    <t>2077 0058  04  3102269467</t>
  </si>
  <si>
    <r>
      <t xml:space="preserve">Los campos </t>
    </r>
    <r>
      <rPr>
        <b/>
        <sz val="10"/>
        <color indexed="8"/>
        <rFont val="Arial"/>
        <family val="2"/>
      </rPr>
      <t>NOMBRE, APELLIDO 1, SEXO, TELEFONO 1, PROVINCIA, COMUNIDAD, CLUB, TIPO, CATEGORÍA</t>
    </r>
    <r>
      <rPr>
        <sz val="10"/>
        <color indexed="8"/>
        <rFont val="Arial"/>
        <family val="2"/>
      </rPr>
      <t xml:space="preserve"> y </t>
    </r>
    <r>
      <rPr>
        <b/>
        <sz val="10"/>
        <color indexed="8"/>
        <rFont val="Arial"/>
        <family val="2"/>
      </rPr>
      <t>FECHA NACIMIENTO</t>
    </r>
    <r>
      <rPr>
        <sz val="10"/>
        <color indexed="8"/>
        <rFont val="Arial"/>
        <family val="2"/>
      </rPr>
      <t xml:space="preserve">   tienen que rellenarse obligatoriamente. El </t>
    </r>
    <r>
      <rPr>
        <b/>
        <sz val="10"/>
        <color indexed="8"/>
        <rFont val="Arial"/>
        <family val="2"/>
      </rPr>
      <t>APELLIDO 2</t>
    </r>
    <r>
      <rPr>
        <sz val="10"/>
        <color indexed="8"/>
        <rFont val="Arial"/>
        <family val="2"/>
      </rPr>
      <t xml:space="preserve"> tiene que </t>
    </r>
  </si>
  <si>
    <t>rellenarse siempre que se trate de un corredor español.</t>
  </si>
  <si>
    <t>quieran correr en las categorías SeniorB y Vet</t>
  </si>
  <si>
    <t xml:space="preserve">El campo TIPO indica la Licencia seleccionada y por tanto la cuota a pagar. Una vez rellenado este campo aparecen en la siguiente columna CAT las categorías englobadas en dicha Licencia. </t>
  </si>
  <si>
    <t>Si el campo TIPO está vacío, el campo CAT lo estará también. El importe de la cuota (campo en gris IMPORTE) se rellena automáticamente según los valores mostrados en las tablas a continuación:</t>
  </si>
  <si>
    <t xml:space="preserve">hasta que </t>
  </si>
  <si>
    <t>se pague la cuota de club.</t>
  </si>
  <si>
    <t>del ratón -</t>
  </si>
  <si>
    <t xml:space="preserve"> Pegado especial -</t>
  </si>
  <si>
    <t xml:space="preserve"> Valores") para</t>
  </si>
  <si>
    <t>conservar el</t>
  </si>
  <si>
    <t>valor de las celdas sin machacarlo</t>
  </si>
  <si>
    <t>(menores)</t>
  </si>
  <si>
    <r>
      <t xml:space="preserve">Esta hoja muestra el número de Licencias dados de alta así como el Importe Total de las cuotas a pagar por Clubes (en el caso de no existir Federación Autonómica o Delegado F.E.D.O.) y Federaciones. La hoja SOLO recoge los datos de la hoja anterior: </t>
    </r>
    <r>
      <rPr>
        <sz val="10"/>
        <color indexed="56"/>
        <rFont val="Arial"/>
        <family val="2"/>
      </rPr>
      <t>"Licencias 08"</t>
    </r>
  </si>
  <si>
    <t xml:space="preserve">1.- Enviar el cuestionario cumplimentado a las correspondientes Federaciones Autonómicas o Delegados Territoriales F.E.D.O. Enviar a la FEDOCV, nunca se enviarán directamente a la F.E.D.O. </t>
  </si>
  <si>
    <t>3.- Los clubes deberán enviarlo por email a  Las Federaciones Autonómicas, los Delegaciones Territoriales (FEDOCV):</t>
  </si>
  <si>
    <t>llegue a la cuenta de la FEDOCV 10</t>
  </si>
  <si>
    <t>dias antes del cierre de inscripciones de dicha carrera</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</si>
</sst>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Red]#,##0\ &quot;€&quot;"/>
    <numFmt numFmtId="173" formatCode="d\-m\-yy;@"/>
    <numFmt numFmtId="174" formatCode="0.0"/>
    <numFmt numFmtId="175" formatCode="#,##0\ &quot;€&quot;"/>
    <numFmt numFmtId="176" formatCode="mmm\-yyyy"/>
    <numFmt numFmtId="177" formatCode="[$-C0A]dddd\,\ dd&quot; de &quot;mmmm&quot; de &quot;yyyy"/>
    <numFmt numFmtId="178" formatCode="0.0000"/>
    <numFmt numFmtId="179" formatCode="0.000"/>
    <numFmt numFmtId="180" formatCode="0.00000"/>
    <numFmt numFmtId="181" formatCode="0.000000"/>
    <numFmt numFmtId="182" formatCode="0.0000000"/>
    <numFmt numFmtId="183" formatCode="0.00000000"/>
    <numFmt numFmtId="184" formatCode="00"/>
    <numFmt numFmtId="185" formatCode="000"/>
    <numFmt numFmtId="186" formatCode="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d\-m"/>
    <numFmt numFmtId="192" formatCode="d\-m\-yy"/>
  </numFmts>
  <fonts count="39">
    <font>
      <sz val="9"/>
      <name val="Arial"/>
      <family val="0"/>
    </font>
    <font>
      <sz val="10"/>
      <name val="Arial"/>
      <family val="0"/>
    </font>
    <font>
      <b/>
      <sz val="8"/>
      <name val="Arial"/>
      <family val="2"/>
    </font>
    <font>
      <sz val="8"/>
      <name val="Arial"/>
      <family val="2"/>
    </font>
    <font>
      <b/>
      <sz val="8"/>
      <color indexed="8"/>
      <name val="Arial"/>
      <family val="2"/>
    </font>
    <font>
      <sz val="10"/>
      <color indexed="8"/>
      <name val="Arial"/>
      <family val="0"/>
    </font>
    <font>
      <u val="single"/>
      <sz val="10"/>
      <color indexed="12"/>
      <name val="Arial"/>
      <family val="0"/>
    </font>
    <font>
      <b/>
      <sz val="9"/>
      <name val="Arial"/>
      <family val="2"/>
    </font>
    <font>
      <b/>
      <sz val="10"/>
      <name val="Arial"/>
      <family val="2"/>
    </font>
    <font>
      <sz val="10"/>
      <name val="Times New Roman"/>
      <family val="1"/>
    </font>
    <font>
      <sz val="10"/>
      <color indexed="10"/>
      <name val="Arial"/>
      <family val="2"/>
    </font>
    <font>
      <sz val="9"/>
      <color indexed="23"/>
      <name val="Arial"/>
      <family val="2"/>
    </font>
    <font>
      <b/>
      <sz val="14"/>
      <color indexed="10"/>
      <name val="Arial"/>
      <family val="2"/>
    </font>
    <font>
      <sz val="11"/>
      <color indexed="10"/>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sz val="9"/>
      <color indexed="12"/>
      <name val="Arial"/>
      <family val="2"/>
    </font>
    <font>
      <sz val="8"/>
      <name val="Tahoma"/>
      <family val="0"/>
    </font>
    <font>
      <b/>
      <sz val="8"/>
      <name val="Tahoma"/>
      <family val="0"/>
    </font>
    <font>
      <b/>
      <sz val="8"/>
      <color indexed="10"/>
      <name val="Arial"/>
      <family val="2"/>
    </font>
    <font>
      <u val="single"/>
      <sz val="9"/>
      <color indexed="36"/>
      <name val="Arial"/>
      <family val="0"/>
    </font>
    <font>
      <u val="single"/>
      <sz val="9"/>
      <name val="Arial"/>
      <family val="2"/>
    </font>
    <font>
      <sz val="10"/>
      <color indexed="48"/>
      <name val="Arial"/>
      <family val="0"/>
    </font>
    <font>
      <strike/>
      <sz val="10"/>
      <color indexed="8"/>
      <name val="Arial"/>
      <family val="2"/>
    </font>
    <font>
      <b/>
      <sz val="14"/>
      <color indexed="52"/>
      <name val="Arial"/>
      <family val="2"/>
    </font>
    <font>
      <sz val="11"/>
      <color indexed="52"/>
      <name val="Arial"/>
      <family val="2"/>
    </font>
    <font>
      <b/>
      <sz val="8"/>
      <color indexed="17"/>
      <name val="Arial"/>
      <family val="2"/>
    </font>
    <font>
      <b/>
      <i/>
      <sz val="9"/>
      <color indexed="8"/>
      <name val="Arial"/>
      <family val="0"/>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s>
  <borders count="35">
    <border>
      <left/>
      <right/>
      <top/>
      <bottom/>
      <diagonal/>
    </border>
    <border>
      <left>
        <color indexed="63"/>
      </left>
      <right>
        <color indexed="63"/>
      </right>
      <top style="medium"/>
      <bottom style="medium"/>
    </border>
    <border>
      <left style="medium"/>
      <right>
        <color indexed="63"/>
      </right>
      <top style="medium"/>
      <bottom style="medium"/>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medium"/>
    </border>
    <border>
      <left style="thin"/>
      <right>
        <color indexed="63"/>
      </right>
      <top style="thin"/>
      <bottom style="thin"/>
    </border>
    <border>
      <left style="thin"/>
      <right style="thick"/>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368">
    <xf numFmtId="0" fontId="0" fillId="0" borderId="0" xfId="0" applyAlignment="1">
      <alignment/>
    </xf>
    <xf numFmtId="0" fontId="2" fillId="0" borderId="0" xfId="0" applyFont="1" applyFill="1" applyBorder="1" applyAlignment="1" applyProtection="1">
      <alignment vertical="center" wrapText="1"/>
      <protection/>
    </xf>
    <xf numFmtId="0" fontId="1" fillId="2" borderId="1" xfId="0" applyFont="1" applyFill="1" applyBorder="1" applyAlignment="1" applyProtection="1">
      <alignment horizontal="center" vertical="center"/>
      <protection/>
    </xf>
    <xf numFmtId="0" fontId="1" fillId="2" borderId="1" xfId="0" applyFont="1" applyFill="1" applyBorder="1" applyAlignment="1" applyProtection="1">
      <alignment horizontal="right" vertical="center"/>
      <protection/>
    </xf>
    <xf numFmtId="0" fontId="8" fillId="2" borderId="2" xfId="0" applyFont="1" applyFill="1" applyBorder="1" applyAlignment="1" applyProtection="1">
      <alignment horizontal="left" vertical="center"/>
      <protection/>
    </xf>
    <xf numFmtId="0" fontId="8" fillId="2" borderId="1"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1" fillId="0" borderId="0" xfId="0" applyFont="1" applyFill="1" applyBorder="1" applyAlignment="1">
      <alignment horizontal="right"/>
    </xf>
    <xf numFmtId="0" fontId="8" fillId="2" borderId="3" xfId="0" applyFont="1" applyFill="1" applyBorder="1" applyAlignment="1">
      <alignment horizontal="left"/>
    </xf>
    <xf numFmtId="0" fontId="8" fillId="2" borderId="4" xfId="0" applyFont="1" applyFill="1" applyBorder="1" applyAlignment="1" applyProtection="1">
      <alignment horizontal="center" vertical="center"/>
      <protection/>
    </xf>
    <xf numFmtId="184" fontId="0" fillId="0" borderId="0" xfId="0" applyNumberFormat="1" applyFont="1" applyAlignment="1" applyProtection="1">
      <alignment/>
      <protection locked="0"/>
    </xf>
    <xf numFmtId="0" fontId="0" fillId="0" borderId="0" xfId="0" applyFont="1" applyAlignment="1" applyProtection="1">
      <alignment horizontal="left"/>
      <protection locked="0"/>
    </xf>
    <xf numFmtId="185"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186" fontId="0" fillId="0" borderId="0" xfId="0" applyNumberFormat="1" applyFont="1" applyAlignment="1" applyProtection="1">
      <alignment horizontal="center"/>
      <protection locked="0"/>
    </xf>
    <xf numFmtId="0" fontId="11"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186" fontId="0" fillId="0" borderId="0" xfId="0" applyNumberFormat="1" applyFont="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85"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3" fillId="0" borderId="0" xfId="0" applyFont="1" applyAlignment="1">
      <alignment vertical="justify"/>
    </xf>
    <xf numFmtId="0" fontId="2" fillId="3" borderId="5" xfId="0" applyFont="1" applyFill="1" applyBorder="1" applyAlignment="1">
      <alignment horizontal="right" vertical="justify"/>
    </xf>
    <xf numFmtId="0" fontId="7" fillId="0" borderId="0" xfId="0" applyFont="1" applyFill="1" applyBorder="1" applyAlignment="1">
      <alignment horizontal="right"/>
    </xf>
    <xf numFmtId="175" fontId="8" fillId="3" borderId="0" xfId="0" applyNumberFormat="1" applyFont="1" applyFill="1" applyBorder="1" applyAlignment="1">
      <alignment horizontal="right"/>
    </xf>
    <xf numFmtId="175" fontId="8" fillId="0" borderId="0" xfId="0" applyNumberFormat="1" applyFont="1" applyFill="1" applyBorder="1" applyAlignment="1">
      <alignment horizontal="right"/>
    </xf>
    <xf numFmtId="184" fontId="0" fillId="0" borderId="0" xfId="0" applyNumberFormat="1" applyFont="1" applyFill="1" applyBorder="1" applyAlignment="1" applyProtection="1">
      <alignment/>
      <protection locked="0"/>
    </xf>
    <xf numFmtId="185" fontId="15" fillId="0" borderId="0" xfId="0" applyNumberFormat="1" applyFont="1" applyFill="1" applyBorder="1" applyAlignment="1" applyProtection="1">
      <alignment horizontal="left"/>
      <protection locked="0"/>
    </xf>
    <xf numFmtId="186" fontId="0"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right"/>
      <protection locked="0"/>
    </xf>
    <xf numFmtId="0" fontId="0" fillId="0" borderId="0" xfId="0" applyFont="1" applyFill="1" applyBorder="1" applyAlignment="1" applyProtection="1">
      <alignment vertical="center" wrapText="1"/>
      <protection locked="0"/>
    </xf>
    <xf numFmtId="0" fontId="5"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5" fillId="0" borderId="0" xfId="0" applyFont="1" applyAlignment="1">
      <alignment vertical="center"/>
    </xf>
    <xf numFmtId="0" fontId="5" fillId="0" borderId="0" xfId="0" applyFont="1" applyAlignment="1">
      <alignment horizontal="justify" vertical="center"/>
    </xf>
    <xf numFmtId="0" fontId="20" fillId="0" borderId="0" xfId="0" applyFont="1" applyAlignment="1">
      <alignment vertical="center"/>
    </xf>
    <xf numFmtId="0" fontId="0" fillId="0" borderId="0" xfId="0" applyAlignment="1">
      <alignment vertical="center"/>
    </xf>
    <xf numFmtId="0" fontId="18" fillId="0" borderId="0" xfId="0" applyFont="1" applyAlignment="1">
      <alignment horizontal="justify" vertical="center"/>
    </xf>
    <xf numFmtId="0" fontId="21" fillId="0" borderId="0" xfId="0" applyFont="1" applyAlignment="1">
      <alignment vertical="center"/>
    </xf>
    <xf numFmtId="0" fontId="22"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5" fillId="0" borderId="0" xfId="0" applyFont="1" applyAlignment="1">
      <alignment horizontal="justify" vertical="justify"/>
    </xf>
    <xf numFmtId="0" fontId="21" fillId="0" borderId="0" xfId="0" applyFont="1" applyAlignment="1">
      <alignment horizontal="center"/>
    </xf>
    <xf numFmtId="6" fontId="22" fillId="0" borderId="0" xfId="0" applyNumberFormat="1" applyFont="1" applyAlignment="1">
      <alignment horizontal="center"/>
    </xf>
    <xf numFmtId="0" fontId="23" fillId="4" borderId="0" xfId="0" applyFont="1" applyFill="1" applyAlignment="1">
      <alignment vertical="center"/>
    </xf>
    <xf numFmtId="0" fontId="0" fillId="4" borderId="0" xfId="0" applyFill="1" applyAlignment="1">
      <alignment/>
    </xf>
    <xf numFmtId="0" fontId="19" fillId="2" borderId="0" xfId="0" applyFont="1" applyFill="1" applyAlignment="1">
      <alignment horizontal="right" vertical="center"/>
    </xf>
    <xf numFmtId="0" fontId="19" fillId="2" borderId="0" xfId="0" applyFont="1" applyFill="1" applyAlignment="1">
      <alignment/>
    </xf>
    <xf numFmtId="0" fontId="0" fillId="2" borderId="0" xfId="0" applyFill="1" applyAlignment="1">
      <alignment/>
    </xf>
    <xf numFmtId="0" fontId="0" fillId="2" borderId="0" xfId="0" applyFont="1" applyFill="1" applyAlignment="1">
      <alignment/>
    </xf>
    <xf numFmtId="0" fontId="16" fillId="4" borderId="0" xfId="0" applyFont="1" applyFill="1" applyAlignment="1">
      <alignment/>
    </xf>
    <xf numFmtId="0" fontId="23"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14" fontId="0" fillId="0" borderId="6" xfId="0" applyNumberFormat="1" applyFont="1" applyFill="1" applyBorder="1" applyAlignment="1" applyProtection="1">
      <alignment horizontal="center"/>
      <protection hidden="1"/>
    </xf>
    <xf numFmtId="174" fontId="0"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7" xfId="0" applyFont="1" applyBorder="1" applyAlignment="1" applyProtection="1">
      <alignment horizont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14" fontId="0" fillId="0" borderId="8" xfId="0" applyNumberFormat="1" applyFont="1" applyFill="1" applyBorder="1" applyAlignment="1" applyProtection="1">
      <alignment horizontal="center"/>
      <protection hidden="1"/>
    </xf>
    <xf numFmtId="0" fontId="0" fillId="0" borderId="9" xfId="0" applyFont="1" applyBorder="1" applyAlignment="1" applyProtection="1">
      <alignment horizontal="center"/>
      <protection hidden="1"/>
    </xf>
    <xf numFmtId="0" fontId="0" fillId="5" borderId="10" xfId="0" applyFont="1" applyFill="1" applyBorder="1" applyAlignment="1" applyProtection="1">
      <alignment horizontal="center" vertical="center"/>
      <protection hidden="1"/>
    </xf>
    <xf numFmtId="0" fontId="0" fillId="0" borderId="10" xfId="0" applyFont="1" applyBorder="1" applyAlignment="1" applyProtection="1">
      <alignment horizontal="right" vertical="center"/>
      <protection hidden="1"/>
    </xf>
    <xf numFmtId="0" fontId="0" fillId="0" borderId="8"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0" xfId="0" applyFont="1" applyBorder="1" applyAlignment="1" applyProtection="1">
      <alignment horizontal="center"/>
      <protection hidden="1"/>
    </xf>
    <xf numFmtId="0" fontId="0" fillId="5" borderId="0" xfId="0" applyFont="1" applyFill="1" applyBorder="1" applyAlignment="1" applyProtection="1">
      <alignment horizontal="center" vertical="center"/>
      <protection hidden="1"/>
    </xf>
    <xf numFmtId="14" fontId="0" fillId="0" borderId="8" xfId="0" applyNumberFormat="1" applyFont="1" applyBorder="1" applyAlignment="1" applyProtection="1">
      <alignment horizontal="center"/>
      <protection hidden="1"/>
    </xf>
    <xf numFmtId="0" fontId="0" fillId="0" borderId="7" xfId="0" applyFont="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0" fontId="0" fillId="0" borderId="0" xfId="0" applyFont="1" applyBorder="1" applyAlignment="1" applyProtection="1">
      <alignment horizontal="right" vertical="center" shrinkToFit="1"/>
      <protection hidden="1"/>
    </xf>
    <xf numFmtId="0" fontId="0" fillId="0" borderId="0" xfId="0" applyFont="1" applyBorder="1" applyAlignment="1" applyProtection="1">
      <alignment horizontal="center" vertical="center" shrinkToFit="1"/>
      <protection hidden="1"/>
    </xf>
    <xf numFmtId="0" fontId="7" fillId="0" borderId="0" xfId="0" applyNumberFormat="1" applyFont="1" applyBorder="1" applyAlignment="1" applyProtection="1">
      <alignment horizontal="left" vertical="justify" wrapText="1"/>
      <protection hidden="1"/>
    </xf>
    <xf numFmtId="0" fontId="0" fillId="0" borderId="0" xfId="0" applyFont="1" applyBorder="1" applyAlignment="1" applyProtection="1">
      <alignment vertical="justify" wrapText="1"/>
      <protection hidden="1"/>
    </xf>
    <xf numFmtId="0" fontId="0" fillId="0" borderId="0" xfId="0" applyFont="1" applyBorder="1" applyAlignment="1" applyProtection="1">
      <alignment horizontal="center" vertical="justify" wrapText="1"/>
      <protection hidden="1"/>
    </xf>
    <xf numFmtId="0" fontId="0" fillId="0" borderId="0" xfId="0" applyFont="1" applyBorder="1" applyAlignment="1" applyProtection="1">
      <alignment horizontal="right" vertical="justify" wrapText="1"/>
      <protection hidden="1"/>
    </xf>
    <xf numFmtId="14" fontId="0" fillId="0" borderId="0" xfId="0" applyNumberFormat="1" applyFont="1" applyBorder="1" applyAlignment="1" applyProtection="1">
      <alignment horizontal="center" vertical="center" shrinkToFit="1"/>
      <protection hidden="1"/>
    </xf>
    <xf numFmtId="0" fontId="0" fillId="0" borderId="0" xfId="0" applyFont="1" applyBorder="1" applyAlignment="1" applyProtection="1">
      <alignment vertical="center" shrinkToFit="1"/>
      <protection hidden="1"/>
    </xf>
    <xf numFmtId="0" fontId="16" fillId="0" borderId="0" xfId="0" applyFont="1" applyAlignment="1">
      <alignment horizontal="left" vertical="center"/>
    </xf>
    <xf numFmtId="0" fontId="5" fillId="0" borderId="0" xfId="0" applyFont="1" applyAlignment="1">
      <alignment horizontal="center" vertical="justify"/>
    </xf>
    <xf numFmtId="0" fontId="0" fillId="2" borderId="0" xfId="0" applyFont="1" applyFill="1" applyBorder="1" applyAlignment="1" applyProtection="1">
      <alignment horizontal="left" vertical="center"/>
      <protection hidden="1"/>
    </xf>
    <xf numFmtId="0" fontId="0" fillId="2" borderId="0" xfId="0" applyFont="1" applyFill="1" applyBorder="1" applyAlignment="1" applyProtection="1">
      <alignment horizontal="center" vertical="center"/>
      <protection hidden="1"/>
    </xf>
    <xf numFmtId="0" fontId="0" fillId="0" borderId="0" xfId="0" applyFont="1" applyAlignment="1" applyProtection="1">
      <alignment horizontal="center"/>
      <protection hidden="1"/>
    </xf>
    <xf numFmtId="0" fontId="26" fillId="4" borderId="11" xfId="22" applyFont="1" applyFill="1" applyBorder="1" applyAlignment="1" applyProtection="1">
      <alignment horizontal="center" vertical="center" wrapText="1"/>
      <protection hidden="1"/>
    </xf>
    <xf numFmtId="0" fontId="0" fillId="2" borderId="0" xfId="0" applyFont="1" applyFill="1" applyBorder="1" applyAlignment="1" applyProtection="1">
      <alignment horizontal="right" vertical="center"/>
      <protection hidden="1"/>
    </xf>
    <xf numFmtId="0" fontId="0" fillId="2" borderId="0" xfId="0" applyFont="1" applyFill="1" applyBorder="1" applyAlignment="1" applyProtection="1">
      <alignment horizontal="left"/>
      <protection hidden="1"/>
    </xf>
    <xf numFmtId="174" fontId="0" fillId="2" borderId="0" xfId="0" applyNumberFormat="1" applyFont="1" applyFill="1" applyBorder="1" applyAlignment="1" applyProtection="1">
      <alignment vertical="center"/>
      <protection hidden="1"/>
    </xf>
    <xf numFmtId="0" fontId="0" fillId="2"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Border="1" applyAlignment="1" applyProtection="1">
      <alignment vertical="center"/>
      <protection/>
    </xf>
    <xf numFmtId="0" fontId="0" fillId="6" borderId="0" xfId="0" applyFont="1" applyFill="1" applyBorder="1" applyAlignment="1" applyProtection="1">
      <alignment horizontal="center" vertical="center"/>
      <protection hidden="1"/>
    </xf>
    <xf numFmtId="0" fontId="7" fillId="3" borderId="0" xfId="0" applyFont="1" applyFill="1" applyBorder="1" applyAlignment="1" applyProtection="1" quotePrefix="1">
      <alignment horizontal="right" vertical="center"/>
      <protection hidden="1"/>
    </xf>
    <xf numFmtId="0" fontId="11" fillId="0" borderId="0" xfId="0" applyFont="1" applyFill="1" applyAlignment="1" applyProtection="1">
      <alignment horizontal="center"/>
      <protection hidden="1"/>
    </xf>
    <xf numFmtId="0" fontId="11" fillId="0" borderId="0" xfId="0" applyFont="1" applyFill="1" applyBorder="1" applyAlignment="1" applyProtection="1">
      <alignment horizontal="center"/>
      <protection hidden="1"/>
    </xf>
    <xf numFmtId="0" fontId="8" fillId="2" borderId="1"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hidden="1"/>
    </xf>
    <xf numFmtId="0" fontId="0" fillId="0" borderId="7" xfId="0" applyFont="1" applyFill="1" applyBorder="1" applyAlignment="1" applyProtection="1">
      <alignment horizontal="center"/>
      <protection hidden="1"/>
    </xf>
    <xf numFmtId="0" fontId="7" fillId="0" borderId="0" xfId="0" applyFont="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0" fillId="0" borderId="0" xfId="0" applyFont="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25" fillId="0" borderId="0" xfId="22" applyNumberFormat="1" applyFont="1" applyFill="1" applyBorder="1" applyAlignment="1" applyProtection="1" quotePrefix="1">
      <alignment horizontal="center" vertical="center" wrapText="1"/>
      <protection hidden="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9" fillId="0" borderId="0" xfId="0" applyFont="1" applyAlignment="1">
      <alignment/>
    </xf>
    <xf numFmtId="0" fontId="8" fillId="2" borderId="5" xfId="0" applyFont="1" applyFill="1" applyBorder="1" applyAlignment="1">
      <alignment horizontal="right" vertical="justify"/>
    </xf>
    <xf numFmtId="0" fontId="8" fillId="2" borderId="12" xfId="0" applyFont="1" applyFill="1" applyBorder="1" applyAlignment="1">
      <alignment horizontal="right" vertical="justify"/>
    </xf>
    <xf numFmtId="191" fontId="0" fillId="0" borderId="0" xfId="0" applyNumberFormat="1" applyFont="1" applyBorder="1" applyAlignment="1" applyProtection="1">
      <alignment horizontal="left" vertical="center"/>
      <protection hidden="1"/>
    </xf>
    <xf numFmtId="192" fontId="0" fillId="0" borderId="0" xfId="0" applyNumberFormat="1" applyFont="1" applyBorder="1" applyAlignment="1" applyProtection="1">
      <alignment horizontal="left" vertical="center"/>
      <protection hidden="1"/>
    </xf>
    <xf numFmtId="0" fontId="3" fillId="2" borderId="13" xfId="0" applyFont="1" applyFill="1" applyBorder="1" applyAlignment="1">
      <alignment vertical="justify"/>
    </xf>
    <xf numFmtId="0" fontId="0" fillId="0" borderId="7" xfId="0" applyFill="1" applyBorder="1" applyAlignment="1">
      <alignment/>
    </xf>
    <xf numFmtId="0" fontId="0" fillId="0" borderId="8" xfId="0" applyFill="1" applyBorder="1" applyAlignment="1">
      <alignment horizontal="right"/>
    </xf>
    <xf numFmtId="0" fontId="8" fillId="0" borderId="7" xfId="0" applyFont="1" applyFill="1" applyBorder="1" applyAlignment="1">
      <alignment horizontal="right"/>
    </xf>
    <xf numFmtId="175" fontId="1" fillId="0" borderId="8" xfId="0" applyNumberFormat="1" applyFont="1" applyFill="1" applyBorder="1" applyAlignment="1">
      <alignment horizontal="right"/>
    </xf>
    <xf numFmtId="0" fontId="8" fillId="2" borderId="14" xfId="0" applyFont="1" applyFill="1" applyBorder="1" applyAlignment="1">
      <alignment horizontal="right"/>
    </xf>
    <xf numFmtId="175" fontId="8" fillId="2" borderId="15" xfId="0" applyNumberFormat="1" applyFont="1" applyFill="1" applyBorder="1" applyAlignment="1">
      <alignment horizontal="right"/>
    </xf>
    <xf numFmtId="14" fontId="0" fillId="3" borderId="16" xfId="0" applyNumberFormat="1" applyFont="1" applyFill="1" applyBorder="1" applyAlignment="1" applyProtection="1">
      <alignment horizontal="center"/>
      <protection hidden="1"/>
    </xf>
    <xf numFmtId="0" fontId="0" fillId="0" borderId="0" xfId="0" applyAlignment="1">
      <alignment horizontal="right"/>
    </xf>
    <xf numFmtId="0" fontId="0" fillId="0" borderId="0" xfId="0" applyAlignment="1" quotePrefix="1">
      <alignment/>
    </xf>
    <xf numFmtId="0" fontId="0" fillId="0" borderId="0" xfId="0" applyFill="1" applyAlignment="1" quotePrefix="1">
      <alignment/>
    </xf>
    <xf numFmtId="184" fontId="3" fillId="0" borderId="0" xfId="0" applyNumberFormat="1" applyFont="1" applyAlignment="1" applyProtection="1">
      <alignment wrapText="1"/>
      <protection locked="0"/>
    </xf>
    <xf numFmtId="0" fontId="3" fillId="0" borderId="0" xfId="0" applyFont="1" applyAlignment="1" applyProtection="1">
      <alignment horizontal="left" wrapText="1"/>
      <protection locked="0"/>
    </xf>
    <xf numFmtId="185" fontId="3" fillId="0" borderId="0" xfId="0" applyNumberFormat="1" applyFont="1" applyAlignment="1" applyProtection="1" quotePrefix="1">
      <alignment horizontal="left" wrapText="1"/>
      <protection locked="0"/>
    </xf>
    <xf numFmtId="0" fontId="3" fillId="0" borderId="0" xfId="0" applyFont="1" applyFill="1" applyAlignment="1" applyProtection="1">
      <alignment horizontal="center" wrapText="1"/>
      <protection/>
    </xf>
    <xf numFmtId="0" fontId="3" fillId="0" borderId="0" xfId="0" applyFont="1" applyAlignment="1" applyProtection="1">
      <alignment wrapText="1"/>
      <protection locked="0"/>
    </xf>
    <xf numFmtId="0" fontId="3" fillId="0" borderId="0" xfId="0" applyFont="1" applyAlignment="1" applyProtection="1">
      <alignment horizontal="right" wrapText="1"/>
      <protection locked="0"/>
    </xf>
    <xf numFmtId="186" fontId="3" fillId="0" borderId="0" xfId="0" applyNumberFormat="1" applyFont="1" applyAlignment="1" applyProtection="1">
      <alignment horizontal="center" wrapText="1"/>
      <protection locked="0"/>
    </xf>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locked="0"/>
    </xf>
    <xf numFmtId="0" fontId="3" fillId="0" borderId="0" xfId="0" applyFont="1" applyAlignment="1" applyProtection="1">
      <alignment horizontal="center" wrapText="1"/>
      <protection hidden="1"/>
    </xf>
    <xf numFmtId="0" fontId="3" fillId="0" borderId="0" xfId="0" applyFont="1" applyAlignment="1" applyProtection="1">
      <alignment horizontal="center" wrapText="1"/>
      <protection/>
    </xf>
    <xf numFmtId="0" fontId="2" fillId="0" borderId="11" xfId="21" applyFont="1" applyFill="1" applyBorder="1" applyAlignment="1" applyProtection="1">
      <alignment horizontal="center" vertical="center" wrapText="1"/>
      <protection/>
    </xf>
    <xf numFmtId="0" fontId="4" fillId="0" borderId="11" xfId="21" applyFont="1" applyFill="1" applyBorder="1" applyAlignment="1" applyProtection="1">
      <alignment horizontal="right" vertical="center" wrapText="1"/>
      <protection/>
    </xf>
    <xf numFmtId="0" fontId="3" fillId="0" borderId="0" xfId="0" applyFont="1" applyFill="1" applyAlignment="1" applyProtection="1">
      <alignment horizontal="center" wrapText="1"/>
      <protection hidden="1"/>
    </xf>
    <xf numFmtId="0" fontId="22" fillId="0" borderId="0" xfId="0" applyFont="1" applyFill="1" applyAlignment="1">
      <alignment vertical="center"/>
    </xf>
    <xf numFmtId="0" fontId="22" fillId="0" borderId="0" xfId="0" applyFont="1" applyFill="1" applyAlignment="1">
      <alignment/>
    </xf>
    <xf numFmtId="14" fontId="0" fillId="0" borderId="16" xfId="0" applyNumberFormat="1" applyFont="1" applyFill="1" applyBorder="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0" fillId="0" borderId="10" xfId="0" applyNumberFormat="1" applyFont="1" applyFill="1" applyBorder="1" applyAlignment="1" applyProtection="1">
      <alignment horizontal="center"/>
      <protection hidden="1"/>
    </xf>
    <xf numFmtId="14" fontId="2" fillId="0" borderId="17" xfId="21" applyNumberFormat="1" applyFont="1" applyFill="1" applyBorder="1" applyAlignment="1" applyProtection="1">
      <alignment horizontal="right" vertical="center" wrapText="1"/>
      <protection/>
    </xf>
    <xf numFmtId="0" fontId="0" fillId="0" borderId="18" xfId="0" applyFont="1" applyFill="1" applyBorder="1" applyAlignment="1" applyProtection="1">
      <alignment horizontal="center"/>
      <protection hidden="1"/>
    </xf>
    <xf numFmtId="172" fontId="0" fillId="0" borderId="6" xfId="0" applyNumberFormat="1" applyFont="1" applyFill="1" applyBorder="1" applyAlignment="1" applyProtection="1">
      <alignment horizontal="right"/>
      <protection hidden="1"/>
    </xf>
    <xf numFmtId="172" fontId="0" fillId="0" borderId="8" xfId="0" applyNumberFormat="1" applyFont="1" applyFill="1" applyBorder="1" applyAlignment="1" applyProtection="1">
      <alignment horizontal="right"/>
      <protection hidden="1"/>
    </xf>
    <xf numFmtId="172" fontId="0" fillId="0" borderId="16" xfId="0" applyNumberFormat="1" applyFont="1" applyFill="1" applyBorder="1" applyAlignment="1" applyProtection="1">
      <alignment horizontal="right"/>
      <protection hidden="1"/>
    </xf>
    <xf numFmtId="172" fontId="0" fillId="0" borderId="19" xfId="0" applyNumberFormat="1" applyFont="1" applyFill="1" applyBorder="1" applyAlignment="1" applyProtection="1">
      <alignment horizontal="right"/>
      <protection hidden="1"/>
    </xf>
    <xf numFmtId="0" fontId="0" fillId="0" borderId="11" xfId="0" applyFont="1" applyFill="1" applyBorder="1" applyAlignment="1" applyProtection="1">
      <alignment horizontal="center" vertical="center"/>
      <protection locked="0"/>
    </xf>
    <xf numFmtId="0" fontId="25" fillId="0" borderId="11" xfId="22" applyFont="1" applyFill="1" applyBorder="1" applyAlignment="1" applyProtection="1">
      <alignment horizontal="left" vertical="center" wrapText="1"/>
      <protection locked="0"/>
    </xf>
    <xf numFmtId="0" fontId="0" fillId="0" borderId="11" xfId="22" applyFont="1" applyFill="1" applyBorder="1" applyAlignment="1" applyProtection="1">
      <alignment horizontal="center" vertical="center" wrapText="1"/>
      <protection locked="0"/>
    </xf>
    <xf numFmtId="0" fontId="25" fillId="0" borderId="11" xfId="21" applyFont="1" applyFill="1" applyBorder="1" applyAlignment="1" applyProtection="1">
      <alignment horizontal="right" vertical="center" wrapText="1"/>
      <protection locked="0"/>
    </xf>
    <xf numFmtId="0" fontId="0" fillId="0" borderId="11" xfId="22" applyFont="1" applyFill="1" applyBorder="1" applyAlignment="1" applyProtection="1">
      <alignment horizontal="right" vertical="center" wrapText="1"/>
      <protection locked="0"/>
    </xf>
    <xf numFmtId="0" fontId="27" fillId="0" borderId="11" xfId="15" applyFont="1" applyFill="1" applyBorder="1" applyAlignment="1" applyProtection="1">
      <alignment horizontal="center" vertical="center" wrapText="1"/>
      <protection locked="0"/>
    </xf>
    <xf numFmtId="0" fontId="25" fillId="4" borderId="11" xfId="22"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protection hidden="1"/>
    </xf>
    <xf numFmtId="14" fontId="25" fillId="0" borderId="11" xfId="22"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vertical="center"/>
      <protection locked="0"/>
    </xf>
    <xf numFmtId="0" fontId="0" fillId="2" borderId="2" xfId="0" applyFont="1" applyFill="1" applyBorder="1" applyAlignment="1" applyProtection="1">
      <alignment vertical="center"/>
      <protection/>
    </xf>
    <xf numFmtId="0" fontId="0" fillId="2" borderId="1" xfId="0" applyFont="1" applyFill="1" applyBorder="1" applyAlignment="1" applyProtection="1">
      <alignment horizontal="left" vertical="center"/>
      <protection/>
    </xf>
    <xf numFmtId="0" fontId="0" fillId="2" borderId="1" xfId="0" applyFont="1" applyFill="1" applyBorder="1" applyAlignment="1" applyProtection="1">
      <alignment horizontal="right" vertical="center"/>
      <protection/>
    </xf>
    <xf numFmtId="0" fontId="0" fillId="2" borderId="1" xfId="0" applyFont="1" applyFill="1" applyBorder="1" applyAlignment="1" applyProtection="1">
      <alignment vertical="center"/>
      <protection/>
    </xf>
    <xf numFmtId="0" fontId="0" fillId="2" borderId="1" xfId="0" applyFont="1" applyFill="1" applyBorder="1" applyAlignment="1" applyProtection="1">
      <alignment horizontal="center" vertical="center"/>
      <protection hidden="1"/>
    </xf>
    <xf numFmtId="0" fontId="0" fillId="2" borderId="1" xfId="0" applyFont="1" applyFill="1" applyBorder="1" applyAlignment="1" applyProtection="1">
      <alignment horizontal="center" vertical="center"/>
      <protection/>
    </xf>
    <xf numFmtId="0" fontId="0" fillId="2" borderId="2"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hidden="1"/>
    </xf>
    <xf numFmtId="174"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74" fontId="0" fillId="0" borderId="0" xfId="0" applyNumberFormat="1" applyFont="1" applyBorder="1" applyAlignment="1">
      <alignment vertical="center"/>
    </xf>
    <xf numFmtId="0" fontId="3" fillId="0" borderId="0" xfId="0" applyFont="1" applyFill="1" applyBorder="1" applyAlignment="1" applyProtection="1">
      <alignment horizontal="center"/>
      <protection hidden="1"/>
    </xf>
    <xf numFmtId="0" fontId="3" fillId="0" borderId="0" xfId="0" applyFont="1" applyFill="1" applyBorder="1" applyAlignment="1">
      <alignment horizontal="left"/>
    </xf>
    <xf numFmtId="0" fontId="4" fillId="0" borderId="17" xfId="21" applyFont="1" applyFill="1" applyBorder="1" applyAlignment="1" applyProtection="1">
      <alignment horizontal="center" vertical="center" wrapText="1"/>
      <protection/>
    </xf>
    <xf numFmtId="14" fontId="4" fillId="0" borderId="17" xfId="21" applyNumberFormat="1" applyFont="1" applyFill="1" applyBorder="1" applyAlignment="1" applyProtection="1">
      <alignment horizontal="center" vertical="center" wrapText="1"/>
      <protection/>
    </xf>
    <xf numFmtId="0" fontId="30" fillId="0" borderId="17" xfId="21" applyFont="1" applyFill="1" applyBorder="1" applyAlignment="1" applyProtection="1">
      <alignment horizontal="center" vertical="center" wrapText="1"/>
      <protection hidden="1"/>
    </xf>
    <xf numFmtId="0" fontId="0" fillId="0" borderId="10" xfId="0" applyFont="1" applyFill="1" applyBorder="1" applyAlignment="1" applyProtection="1">
      <alignment horizontal="center"/>
      <protection hidden="1"/>
    </xf>
    <xf numFmtId="0" fontId="0" fillId="0" borderId="16" xfId="0" applyFont="1" applyFill="1" applyBorder="1" applyAlignment="1" applyProtection="1">
      <alignment horizontal="center"/>
      <protection hidden="1"/>
    </xf>
    <xf numFmtId="0" fontId="0" fillId="0" borderId="0" xfId="0" applyFont="1" applyFill="1" applyBorder="1" applyAlignment="1" applyProtection="1">
      <alignment horizontal="right" vertical="center"/>
      <protection hidden="1"/>
    </xf>
    <xf numFmtId="0" fontId="0" fillId="0" borderId="19" xfId="0" applyFont="1" applyFill="1" applyBorder="1" applyAlignment="1" applyProtection="1">
      <alignment horizontal="center"/>
      <protection hidden="1"/>
    </xf>
    <xf numFmtId="14" fontId="0" fillId="0" borderId="0" xfId="0" applyNumberFormat="1" applyFont="1" applyBorder="1" applyAlignment="1" applyProtection="1">
      <alignment horizontal="center"/>
      <protection hidden="1"/>
    </xf>
    <xf numFmtId="0" fontId="0" fillId="7" borderId="0" xfId="0" applyFont="1" applyFill="1" applyBorder="1" applyAlignment="1" applyProtection="1">
      <alignment horizontal="center"/>
      <protection hidden="1"/>
    </xf>
    <xf numFmtId="0" fontId="0" fillId="0" borderId="18" xfId="0" applyFont="1" applyBorder="1" applyAlignment="1" applyProtection="1">
      <alignment horizontal="center" vertical="center"/>
      <protection hidden="1"/>
    </xf>
    <xf numFmtId="14" fontId="0" fillId="0" borderId="19" xfId="0" applyNumberFormat="1" applyFont="1" applyFill="1" applyBorder="1" applyAlignment="1" applyProtection="1">
      <alignment horizontal="center"/>
      <protection hidden="1"/>
    </xf>
    <xf numFmtId="14" fontId="0" fillId="5" borderId="10" xfId="0" applyNumberFormat="1" applyFont="1" applyFill="1" applyBorder="1" applyAlignment="1" applyProtection="1">
      <alignment horizontal="center"/>
      <protection hidden="1"/>
    </xf>
    <xf numFmtId="14" fontId="0" fillId="3" borderId="10" xfId="0" applyNumberFormat="1" applyFont="1" applyFill="1" applyBorder="1" applyAlignment="1" applyProtection="1">
      <alignment horizontal="center"/>
      <protection hidden="1"/>
    </xf>
    <xf numFmtId="14" fontId="0" fillId="0" borderId="10" xfId="0" applyNumberFormat="1" applyFont="1" applyBorder="1" applyAlignment="1" applyProtection="1">
      <alignment horizontal="center"/>
      <protection hidden="1"/>
    </xf>
    <xf numFmtId="0" fontId="25" fillId="0" borderId="19" xfId="22" applyNumberFormat="1" applyFont="1" applyFill="1" applyBorder="1" applyAlignment="1" applyProtection="1" quotePrefix="1">
      <alignment horizontal="center" vertical="center" wrapText="1"/>
      <protection hidden="1"/>
    </xf>
    <xf numFmtId="0" fontId="25" fillId="0" borderId="6" xfId="22" applyNumberFormat="1" applyFont="1" applyFill="1" applyBorder="1" applyAlignment="1" applyProtection="1" quotePrefix="1">
      <alignment horizontal="center" vertical="center" wrapText="1"/>
      <protection hidden="1"/>
    </xf>
    <xf numFmtId="0" fontId="0" fillId="0" borderId="7" xfId="0" applyFont="1" applyFill="1" applyBorder="1" applyAlignment="1" applyProtection="1">
      <alignment horizontal="center" vertical="center"/>
      <protection hidden="1"/>
    </xf>
    <xf numFmtId="0" fontId="25" fillId="0" borderId="8" xfId="22" applyNumberFormat="1" applyFont="1" applyFill="1" applyBorder="1" applyAlignment="1" applyProtection="1" quotePrefix="1">
      <alignment horizontal="center" vertical="center" wrapText="1"/>
      <protection hidden="1"/>
    </xf>
    <xf numFmtId="0" fontId="0" fillId="0" borderId="9" xfId="0" applyFont="1" applyFill="1" applyBorder="1" applyAlignment="1" applyProtection="1">
      <alignment horizontal="right" vertical="center"/>
      <protection hidden="1"/>
    </xf>
    <xf numFmtId="0" fontId="0" fillId="0" borderId="10" xfId="0" applyFont="1" applyFill="1" applyBorder="1" applyAlignment="1" applyProtection="1">
      <alignment horizontal="center" vertical="center"/>
      <protection hidden="1"/>
    </xf>
    <xf numFmtId="14" fontId="0" fillId="4" borderId="11" xfId="22" applyNumberFormat="1" applyFont="1" applyFill="1" applyBorder="1" applyAlignment="1" applyProtection="1">
      <alignment horizontal="center" vertical="center" wrapText="1"/>
      <protection hidden="1"/>
    </xf>
    <xf numFmtId="0" fontId="2" fillId="0" borderId="17" xfId="21" applyFont="1" applyFill="1" applyBorder="1" applyAlignment="1" applyProtection="1">
      <alignment horizontal="center" vertical="center" wrapText="1"/>
      <protection hidden="1"/>
    </xf>
    <xf numFmtId="0" fontId="0" fillId="0" borderId="16" xfId="0" applyFont="1" applyFill="1" applyBorder="1" applyAlignment="1" applyProtection="1">
      <alignment horizontal="left" vertical="center"/>
      <protection hidden="1"/>
    </xf>
    <xf numFmtId="0" fontId="3" fillId="0" borderId="0" xfId="0" applyFont="1" applyFill="1" applyAlignment="1" applyProtection="1">
      <alignment horizontal="left" wrapText="1"/>
      <protection hidden="1"/>
    </xf>
    <xf numFmtId="0" fontId="25" fillId="4" borderId="11" xfId="22"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0" fontId="8" fillId="2" borderId="1"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protection hidden="1"/>
    </xf>
    <xf numFmtId="14" fontId="0" fillId="0" borderId="0" xfId="0" applyNumberFormat="1" applyFont="1" applyFill="1" applyBorder="1" applyAlignment="1" applyProtection="1">
      <alignment horizontal="center" vertical="center"/>
      <protection hidden="1"/>
    </xf>
    <xf numFmtId="174" fontId="0" fillId="0" borderId="0" xfId="0" applyNumberFormat="1" applyFont="1" applyFill="1" applyBorder="1" applyAlignment="1" applyProtection="1">
      <alignmen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174" fontId="0" fillId="0" borderId="0" xfId="0" applyNumberFormat="1" applyFont="1" applyFill="1" applyBorder="1" applyAlignment="1">
      <alignment vertical="center"/>
    </xf>
    <xf numFmtId="0" fontId="32" fillId="2" borderId="0" xfId="0" applyFont="1" applyFill="1" applyBorder="1" applyAlignment="1" applyProtection="1">
      <alignment horizontal="left" vertical="center"/>
      <protection hidden="1"/>
    </xf>
    <xf numFmtId="3" fontId="25" fillId="0" borderId="11" xfId="21" applyNumberFormat="1" applyFont="1" applyFill="1" applyBorder="1" applyAlignment="1" applyProtection="1">
      <alignment horizontal="right" vertical="center" wrapText="1"/>
      <protection locked="0"/>
    </xf>
    <xf numFmtId="0" fontId="0" fillId="0" borderId="20" xfId="22" applyFont="1" applyFill="1" applyBorder="1" applyAlignment="1" applyProtection="1">
      <alignment horizontal="center" vertical="center" wrapText="1"/>
      <protection locked="0"/>
    </xf>
    <xf numFmtId="0" fontId="2" fillId="0" borderId="20" xfId="21" applyFont="1" applyFill="1" applyBorder="1" applyAlignment="1" applyProtection="1">
      <alignment horizontal="center" vertical="center" wrapText="1"/>
      <protection/>
    </xf>
    <xf numFmtId="0" fontId="3" fillId="0" borderId="0" xfId="0" applyFont="1" applyFill="1" applyBorder="1" applyAlignment="1">
      <alignment horizontal="left" vertical="justify"/>
    </xf>
    <xf numFmtId="0" fontId="3" fillId="0" borderId="0" xfId="0" applyFont="1" applyBorder="1" applyAlignment="1">
      <alignment/>
    </xf>
    <xf numFmtId="6" fontId="22" fillId="0" borderId="0" xfId="0" applyNumberFormat="1" applyFont="1" applyAlignment="1">
      <alignment horizontal="right"/>
    </xf>
    <xf numFmtId="175" fontId="0" fillId="0" borderId="0" xfId="0" applyNumberFormat="1" applyFont="1" applyAlignment="1" applyProtection="1">
      <alignment horizontal="right"/>
      <protection/>
    </xf>
    <xf numFmtId="175" fontId="0" fillId="0" borderId="0" xfId="0" applyNumberFormat="1" applyFont="1" applyFill="1" applyBorder="1" applyAlignment="1" applyProtection="1">
      <alignment horizontal="right"/>
      <protection/>
    </xf>
    <xf numFmtId="175" fontId="7" fillId="4" borderId="11" xfId="21" applyNumberFormat="1" applyFont="1" applyFill="1" applyBorder="1" applyAlignment="1" applyProtection="1">
      <alignment horizontal="right" vertical="center" wrapText="1"/>
      <protection/>
    </xf>
    <xf numFmtId="175" fontId="8" fillId="2" borderId="1" xfId="0" applyNumberFormat="1" applyFont="1" applyFill="1" applyBorder="1" applyAlignment="1" applyProtection="1">
      <alignment horizontal="right" vertical="center"/>
      <protection/>
    </xf>
    <xf numFmtId="175" fontId="8" fillId="0" borderId="0" xfId="0" applyNumberFormat="1" applyFont="1" applyFill="1" applyBorder="1" applyAlignment="1" applyProtection="1">
      <alignment horizontal="right" vertical="center"/>
      <protection/>
    </xf>
    <xf numFmtId="175" fontId="0" fillId="0" borderId="0" xfId="0" applyNumberFormat="1" applyFont="1" applyBorder="1" applyAlignment="1" applyProtection="1">
      <alignment horizontal="right" vertical="center"/>
      <protection/>
    </xf>
    <xf numFmtId="175" fontId="4" fillId="0" borderId="17" xfId="21" applyNumberFormat="1" applyFont="1" applyFill="1" applyBorder="1" applyAlignment="1" applyProtection="1">
      <alignment horizontal="right" vertical="center" wrapText="1"/>
      <protection/>
    </xf>
    <xf numFmtId="175" fontId="0" fillId="0" borderId="0" xfId="0" applyNumberFormat="1" applyFont="1" applyBorder="1" applyAlignment="1" applyProtection="1">
      <alignment horizontal="right" vertical="center"/>
      <protection hidden="1"/>
    </xf>
    <xf numFmtId="175" fontId="0" fillId="0" borderId="0" xfId="0" applyNumberFormat="1" applyFont="1" applyBorder="1" applyAlignment="1" applyProtection="1">
      <alignment horizontal="right" vertical="center" shrinkToFit="1"/>
      <protection hidden="1"/>
    </xf>
    <xf numFmtId="175" fontId="0" fillId="2" borderId="0" xfId="0" applyNumberFormat="1" applyFont="1" applyFill="1" applyBorder="1" applyAlignment="1" applyProtection="1">
      <alignment horizontal="right" vertical="center"/>
      <protection hidden="1"/>
    </xf>
    <xf numFmtId="175" fontId="0" fillId="0" borderId="0" xfId="0" applyNumberFormat="1" applyFont="1" applyFill="1" applyBorder="1" applyAlignment="1" applyProtection="1">
      <alignment horizontal="right" vertical="center"/>
      <protection hidden="1"/>
    </xf>
    <xf numFmtId="175" fontId="0" fillId="0" borderId="0" xfId="0" applyNumberFormat="1" applyFont="1" applyFill="1" applyBorder="1" applyAlignment="1">
      <alignment horizontal="right" vertical="center"/>
    </xf>
    <xf numFmtId="175" fontId="0" fillId="0" borderId="0" xfId="0" applyNumberFormat="1" applyFont="1" applyBorder="1" applyAlignment="1">
      <alignment horizontal="right" vertical="center"/>
    </xf>
    <xf numFmtId="175" fontId="3" fillId="0" borderId="0" xfId="0" applyNumberFormat="1" applyFont="1" applyAlignment="1" applyProtection="1">
      <alignment horizontal="right" wrapText="1"/>
      <protection/>
    </xf>
    <xf numFmtId="175" fontId="0" fillId="0" borderId="19" xfId="0" applyNumberFormat="1" applyFont="1" applyFill="1" applyBorder="1" applyAlignment="1" applyProtection="1">
      <alignment horizontal="right"/>
      <protection hidden="1"/>
    </xf>
    <xf numFmtId="175" fontId="0" fillId="0" borderId="0" xfId="0" applyNumberFormat="1" applyFont="1" applyFill="1" applyBorder="1" applyAlignment="1" applyProtection="1">
      <alignment horizontal="right"/>
      <protection hidden="1"/>
    </xf>
    <xf numFmtId="175" fontId="0" fillId="0" borderId="10" xfId="0" applyNumberFormat="1" applyFont="1" applyFill="1" applyBorder="1" applyAlignment="1" applyProtection="1">
      <alignment horizontal="right"/>
      <protection hidden="1"/>
    </xf>
    <xf numFmtId="0" fontId="3" fillId="0" borderId="0" xfId="0" applyNumberFormat="1" applyFont="1" applyFill="1" applyBorder="1" applyAlignment="1">
      <alignment horizontal="center" vertical="justify"/>
    </xf>
    <xf numFmtId="0" fontId="3" fillId="0" borderId="0" xfId="0" applyNumberFormat="1" applyFont="1" applyFill="1" applyBorder="1" applyAlignment="1">
      <alignment horizontal="center"/>
    </xf>
    <xf numFmtId="49" fontId="3" fillId="0" borderId="0" xfId="0" applyNumberFormat="1" applyFont="1" applyFill="1" applyBorder="1" applyAlignment="1">
      <alignment horizontal="left" vertical="justify" wrapText="1"/>
    </xf>
    <xf numFmtId="0" fontId="4" fillId="0" borderId="21" xfId="21" applyFont="1" applyFill="1" applyBorder="1" applyAlignment="1" applyProtection="1">
      <alignment horizontal="left" vertical="center" wrapText="1"/>
      <protection/>
    </xf>
    <xf numFmtId="0" fontId="4" fillId="0" borderId="22" xfId="21" applyFont="1" applyFill="1" applyBorder="1" applyAlignment="1" applyProtection="1">
      <alignment horizontal="center" vertical="center" wrapText="1"/>
      <protection hidden="1"/>
    </xf>
    <xf numFmtId="0" fontId="4" fillId="0" borderId="22" xfId="21" applyFont="1" applyFill="1" applyBorder="1" applyAlignment="1" applyProtection="1">
      <alignment horizontal="left" vertical="center" wrapText="1"/>
      <protection hidden="1"/>
    </xf>
    <xf numFmtId="0" fontId="4" fillId="0" borderId="22" xfId="21" applyFont="1" applyFill="1" applyBorder="1" applyAlignment="1" applyProtection="1">
      <alignment horizontal="left" vertical="center" wrapText="1"/>
      <protection/>
    </xf>
    <xf numFmtId="0" fontId="3" fillId="0" borderId="23" xfId="0" applyFont="1" applyFill="1" applyBorder="1" applyAlignment="1">
      <alignment horizontal="left"/>
    </xf>
    <xf numFmtId="0" fontId="3" fillId="0" borderId="23" xfId="0" applyFont="1" applyFill="1" applyBorder="1" applyAlignment="1" applyProtection="1">
      <alignment horizontal="left"/>
      <protection hidden="1"/>
    </xf>
    <xf numFmtId="0" fontId="3" fillId="0" borderId="24" xfId="0" applyFont="1" applyFill="1" applyBorder="1" applyAlignment="1">
      <alignment horizontal="left"/>
    </xf>
    <xf numFmtId="0" fontId="3" fillId="0" borderId="25" xfId="0" applyNumberFormat="1" applyFont="1" applyFill="1" applyBorder="1" applyAlignment="1">
      <alignment horizontal="center" vertical="justify"/>
    </xf>
    <xf numFmtId="0" fontId="0" fillId="0" borderId="25" xfId="0" applyFont="1" applyFill="1" applyBorder="1" applyAlignment="1" applyProtection="1">
      <alignment horizontal="left"/>
      <protection hidden="1"/>
    </xf>
    <xf numFmtId="0" fontId="4" fillId="0" borderId="26" xfId="21" applyFont="1" applyFill="1" applyBorder="1" applyAlignment="1" applyProtection="1">
      <alignment horizontal="left" vertical="center" wrapText="1"/>
      <protection/>
    </xf>
    <xf numFmtId="0" fontId="3" fillId="0" borderId="27" xfId="0" applyFont="1" applyFill="1" applyBorder="1" applyAlignment="1">
      <alignment horizontal="left" vertical="justify"/>
    </xf>
    <xf numFmtId="0" fontId="0" fillId="0" borderId="28" xfId="0" applyFont="1" applyFill="1" applyBorder="1" applyAlignment="1" applyProtection="1">
      <alignment horizontal="left"/>
      <protection hidden="1"/>
    </xf>
    <xf numFmtId="14" fontId="0" fillId="0" borderId="0" xfId="0" applyNumberFormat="1" applyFont="1" applyBorder="1" applyAlignment="1" applyProtection="1">
      <alignment horizontal="left" vertical="center"/>
      <protection hidden="1"/>
    </xf>
    <xf numFmtId="0" fontId="0" fillId="0" borderId="0" xfId="0" applyFont="1" applyBorder="1" applyAlignment="1" applyProtection="1">
      <alignment horizontal="left" vertical="justify" wrapText="1"/>
      <protection hidden="1"/>
    </xf>
    <xf numFmtId="0" fontId="7" fillId="2" borderId="1" xfId="0" applyFont="1" applyFill="1" applyBorder="1" applyAlignment="1" applyProtection="1">
      <alignment horizontal="right" vertical="center"/>
      <protection hidden="1"/>
    </xf>
    <xf numFmtId="0" fontId="7" fillId="2" borderId="1" xfId="0" applyFont="1" applyFill="1" applyBorder="1" applyAlignment="1" applyProtection="1">
      <alignment horizontal="left" vertical="center"/>
      <protection hidden="1"/>
    </xf>
    <xf numFmtId="0" fontId="21" fillId="0" borderId="0" xfId="0" applyFont="1" applyFill="1" applyAlignment="1">
      <alignment/>
    </xf>
    <xf numFmtId="0" fontId="0" fillId="0" borderId="11" xfId="0" applyFont="1" applyFill="1" applyBorder="1" applyAlignment="1" applyProtection="1">
      <alignment vertical="center"/>
      <protection locked="0"/>
    </xf>
    <xf numFmtId="0" fontId="33" fillId="0" borderId="0" xfId="21" applyFont="1" applyFill="1" applyBorder="1" applyAlignment="1" quotePrefix="1">
      <alignment horizontal="center" wrapText="1"/>
      <protection/>
    </xf>
    <xf numFmtId="0" fontId="33" fillId="0" borderId="0" xfId="21" applyFont="1" applyFill="1" applyBorder="1" applyAlignment="1">
      <alignment horizontal="center" wrapText="1"/>
      <protection/>
    </xf>
    <xf numFmtId="0" fontId="5" fillId="0" borderId="0" xfId="21" applyFont="1" applyFill="1" applyBorder="1" applyAlignment="1" quotePrefix="1">
      <alignment horizontal="center" wrapText="1"/>
      <protection/>
    </xf>
    <xf numFmtId="0" fontId="5" fillId="0" borderId="0" xfId="21" applyFont="1" applyFill="1" applyBorder="1" applyAlignment="1">
      <alignment horizontal="center" wrapText="1"/>
      <protection/>
    </xf>
    <xf numFmtId="0" fontId="10" fillId="0" borderId="0" xfId="21" applyFont="1" applyFill="1" applyBorder="1" applyAlignment="1" quotePrefix="1">
      <alignment horizontal="center" wrapText="1"/>
      <protection/>
    </xf>
    <xf numFmtId="0" fontId="10" fillId="0" borderId="0" xfId="21" applyFont="1" applyFill="1" applyBorder="1" applyAlignment="1">
      <alignment horizontal="center" wrapText="1"/>
      <protection/>
    </xf>
    <xf numFmtId="0" fontId="0" fillId="0" borderId="0" xfId="0" applyFill="1" applyBorder="1" applyAlignment="1" quotePrefix="1">
      <alignment horizontal="center"/>
    </xf>
    <xf numFmtId="0" fontId="10" fillId="0" borderId="0" xfId="21" applyFont="1" applyFill="1" applyBorder="1" applyAlignment="1" quotePrefix="1">
      <alignment horizontal="center" wrapText="1"/>
      <protection/>
    </xf>
    <xf numFmtId="0" fontId="10" fillId="0" borderId="0" xfId="21" applyFont="1" applyFill="1" applyBorder="1" applyAlignment="1">
      <alignment horizontal="center" wrapText="1"/>
      <protection/>
    </xf>
    <xf numFmtId="0" fontId="5" fillId="0" borderId="0" xfId="21" applyFont="1" applyFill="1" applyBorder="1" applyAlignment="1">
      <alignment horizontal="center"/>
      <protection/>
    </xf>
    <xf numFmtId="0" fontId="10" fillId="0" borderId="0" xfId="0" applyFont="1" applyFill="1" applyBorder="1" applyAlignment="1" quotePrefix="1">
      <alignment horizontal="center"/>
    </xf>
    <xf numFmtId="0" fontId="10" fillId="0" borderId="0" xfId="0" applyFont="1" applyFill="1" applyBorder="1" applyAlignment="1">
      <alignment horizontal="center"/>
    </xf>
    <xf numFmtId="0" fontId="1" fillId="0" borderId="0" xfId="21" applyFont="1" applyFill="1" applyBorder="1" applyAlignment="1" quotePrefix="1">
      <alignment horizontal="center" wrapText="1"/>
      <protection/>
    </xf>
    <xf numFmtId="0" fontId="1" fillId="0" borderId="0" xfId="21" applyFont="1" applyFill="1" applyBorder="1" applyAlignment="1">
      <alignment horizontal="center" wrapText="1"/>
      <protection/>
    </xf>
    <xf numFmtId="0" fontId="0" fillId="0" borderId="0" xfId="0" applyFill="1" applyBorder="1" applyAlignment="1">
      <alignment horizontal="center"/>
    </xf>
    <xf numFmtId="0" fontId="34" fillId="0" borderId="0" xfId="21" applyFont="1" applyFill="1" applyBorder="1" applyAlignment="1" quotePrefix="1">
      <alignment horizontal="center" wrapText="1"/>
      <protection/>
    </xf>
    <xf numFmtId="0" fontId="34" fillId="0" borderId="0" xfId="21" applyFont="1" applyFill="1" applyBorder="1" applyAlignment="1">
      <alignment horizontal="center" wrapText="1"/>
      <protection/>
    </xf>
    <xf numFmtId="0" fontId="5" fillId="0" borderId="0" xfId="0" applyFont="1" applyAlignment="1">
      <alignment vertical="justify"/>
    </xf>
    <xf numFmtId="0" fontId="0" fillId="4" borderId="11" xfId="0" applyFont="1" applyFill="1" applyBorder="1" applyAlignment="1" applyProtection="1">
      <alignment horizontal="center" vertical="center"/>
      <protection hidden="1"/>
    </xf>
    <xf numFmtId="0" fontId="0" fillId="7" borderId="7" xfId="0" applyFont="1" applyFill="1" applyBorder="1" applyAlignment="1" applyProtection="1">
      <alignment horizontal="center"/>
      <protection hidden="1"/>
    </xf>
    <xf numFmtId="0" fontId="0" fillId="7" borderId="0" xfId="0" applyFont="1" applyFill="1" applyBorder="1" applyAlignment="1" applyProtection="1">
      <alignment horizontal="center" vertical="center"/>
      <protection hidden="1"/>
    </xf>
    <xf numFmtId="14" fontId="0" fillId="7" borderId="0" xfId="0" applyNumberFormat="1" applyFont="1" applyFill="1" applyBorder="1" applyAlignment="1" applyProtection="1">
      <alignment horizontal="center"/>
      <protection hidden="1"/>
    </xf>
    <xf numFmtId="0" fontId="0" fillId="0" borderId="21" xfId="0" applyFont="1" applyBorder="1" applyAlignment="1" applyProtection="1">
      <alignment horizontal="center"/>
      <protection hidden="1"/>
    </xf>
    <xf numFmtId="0" fontId="0" fillId="0" borderId="22" xfId="0" applyFont="1" applyFill="1" applyBorder="1" applyAlignment="1" applyProtection="1">
      <alignment horizontal="center" vertical="center"/>
      <protection hidden="1"/>
    </xf>
    <xf numFmtId="0" fontId="0" fillId="0" borderId="22" xfId="0" applyFont="1" applyBorder="1" applyAlignment="1" applyProtection="1">
      <alignment horizontal="right" vertical="center"/>
      <protection hidden="1"/>
    </xf>
    <xf numFmtId="14" fontId="0" fillId="0" borderId="22" xfId="0" applyNumberFormat="1" applyFont="1" applyFill="1" applyBorder="1" applyAlignment="1" applyProtection="1">
      <alignment horizontal="center"/>
      <protection hidden="1"/>
    </xf>
    <xf numFmtId="14" fontId="0" fillId="0" borderId="26" xfId="0" applyNumberFormat="1" applyFont="1" applyFill="1" applyBorder="1" applyAlignment="1" applyProtection="1">
      <alignment horizontal="center"/>
      <protection hidden="1"/>
    </xf>
    <xf numFmtId="0" fontId="0" fillId="0" borderId="23" xfId="0" applyFont="1" applyBorder="1" applyAlignment="1" applyProtection="1">
      <alignment horizontal="center"/>
      <protection hidden="1"/>
    </xf>
    <xf numFmtId="14" fontId="0" fillId="7" borderId="27" xfId="0" applyNumberFormat="1" applyFont="1" applyFill="1" applyBorder="1" applyAlignment="1" applyProtection="1">
      <alignment horizontal="center"/>
      <protection hidden="1"/>
    </xf>
    <xf numFmtId="14" fontId="0" fillId="0" borderId="27" xfId="0" applyNumberFormat="1" applyFont="1" applyFill="1" applyBorder="1" applyAlignment="1" applyProtection="1">
      <alignment horizontal="center"/>
      <protection hidden="1"/>
    </xf>
    <xf numFmtId="0" fontId="0" fillId="0" borderId="24" xfId="0" applyFont="1" applyBorder="1" applyAlignment="1" applyProtection="1">
      <alignment horizontal="center"/>
      <protection hidden="1"/>
    </xf>
    <xf numFmtId="0" fontId="0" fillId="5" borderId="25" xfId="0" applyFont="1" applyFill="1" applyBorder="1" applyAlignment="1" applyProtection="1">
      <alignment horizontal="center" vertical="center"/>
      <protection hidden="1"/>
    </xf>
    <xf numFmtId="0" fontId="0" fillId="0" borderId="25" xfId="0" applyFont="1" applyBorder="1" applyAlignment="1" applyProtection="1">
      <alignment horizontal="right" vertical="center"/>
      <protection hidden="1"/>
    </xf>
    <xf numFmtId="14" fontId="0" fillId="0" borderId="25" xfId="0" applyNumberFormat="1" applyFont="1" applyFill="1" applyBorder="1" applyAlignment="1" applyProtection="1">
      <alignment horizontal="center"/>
      <protection hidden="1"/>
    </xf>
    <xf numFmtId="14" fontId="0" fillId="7" borderId="25" xfId="0" applyNumberFormat="1" applyFont="1" applyFill="1" applyBorder="1" applyAlignment="1" applyProtection="1">
      <alignment horizontal="center"/>
      <protection hidden="1"/>
    </xf>
    <xf numFmtId="14" fontId="0" fillId="7" borderId="28" xfId="0" applyNumberFormat="1" applyFont="1" applyFill="1" applyBorder="1" applyAlignment="1" applyProtection="1">
      <alignment horizontal="center"/>
      <protection hidden="1"/>
    </xf>
    <xf numFmtId="0" fontId="0" fillId="7" borderId="0" xfId="0" applyFont="1" applyFill="1" applyBorder="1" applyAlignment="1" applyProtection="1">
      <alignment horizontal="right" vertical="center"/>
      <protection hidden="1"/>
    </xf>
    <xf numFmtId="14" fontId="0" fillId="7" borderId="8" xfId="0" applyNumberFormat="1" applyFont="1" applyFill="1" applyBorder="1" applyAlignment="1" applyProtection="1">
      <alignment horizontal="center"/>
      <protection hidden="1"/>
    </xf>
    <xf numFmtId="0" fontId="0" fillId="0" borderId="23" xfId="0" applyFont="1" applyFill="1" applyBorder="1" applyAlignment="1">
      <alignment horizontal="left"/>
    </xf>
    <xf numFmtId="49" fontId="3" fillId="0" borderId="0" xfId="0" applyFont="1" applyFill="1" applyBorder="1" applyAlignment="1">
      <alignment horizontal="left" vertical="top"/>
    </xf>
    <xf numFmtId="0" fontId="0" fillId="0" borderId="0" xfId="0" applyFont="1" applyBorder="1" applyAlignment="1" applyProtection="1">
      <alignment horizontal="center"/>
      <protection locked="0"/>
    </xf>
    <xf numFmtId="0" fontId="0" fillId="0" borderId="0" xfId="0" applyFont="1" applyFill="1" applyBorder="1" applyAlignment="1" applyProtection="1">
      <alignment horizontal="center"/>
      <protection locked="0"/>
    </xf>
    <xf numFmtId="0" fontId="3" fillId="0" borderId="0" xfId="0" applyFont="1" applyBorder="1" applyAlignment="1" applyProtection="1">
      <alignment horizontal="center" wrapText="1"/>
      <protection locked="0"/>
    </xf>
    <xf numFmtId="0" fontId="25" fillId="0" borderId="29" xfId="22" applyFont="1" applyFill="1" applyBorder="1" applyAlignment="1" applyProtection="1">
      <alignment horizontal="left" vertical="center" wrapText="1"/>
      <protection locked="0"/>
    </xf>
    <xf numFmtId="0" fontId="35"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37" fillId="8" borderId="11" xfId="21" applyFont="1" applyFill="1" applyBorder="1" applyAlignment="1" applyProtection="1">
      <alignment horizontal="center" vertical="center" wrapText="1"/>
      <protection/>
    </xf>
    <xf numFmtId="0" fontId="37" fillId="8" borderId="11" xfId="21" applyFont="1" applyFill="1" applyBorder="1" applyAlignment="1" applyProtection="1">
      <alignment horizontal="left" vertical="center" wrapText="1"/>
      <protection/>
    </xf>
    <xf numFmtId="0" fontId="37" fillId="8" borderId="30" xfId="21" applyFont="1" applyFill="1" applyBorder="1" applyAlignment="1" applyProtection="1">
      <alignment horizontal="left" vertical="center" wrapText="1"/>
      <protection/>
    </xf>
    <xf numFmtId="0" fontId="37" fillId="8" borderId="11" xfId="21" applyFont="1" applyFill="1" applyBorder="1" applyAlignment="1" applyProtection="1">
      <alignment horizontal="right" vertical="center" wrapText="1"/>
      <protection/>
    </xf>
    <xf numFmtId="0" fontId="37" fillId="8" borderId="11" xfId="21" applyFont="1" applyFill="1" applyBorder="1" applyAlignment="1" applyProtection="1">
      <alignment horizontal="center" vertical="center" wrapText="1"/>
      <protection hidden="1"/>
    </xf>
    <xf numFmtId="0" fontId="37" fillId="8" borderId="11" xfId="21" applyFont="1" applyFill="1" applyBorder="1" applyAlignment="1" applyProtection="1">
      <alignment horizontal="left" vertical="center" wrapText="1"/>
      <protection hidden="1"/>
    </xf>
    <xf numFmtId="14" fontId="37" fillId="8" borderId="11" xfId="21" applyNumberFormat="1" applyFont="1" applyFill="1" applyBorder="1" applyAlignment="1" applyProtection="1">
      <alignment horizontal="center" vertical="center" wrapText="1"/>
      <protection/>
    </xf>
    <xf numFmtId="175" fontId="37" fillId="8" borderId="11" xfId="21" applyNumberFormat="1" applyFont="1" applyFill="1" applyBorder="1" applyAlignment="1" applyProtection="1">
      <alignment horizontal="right" vertical="center" wrapText="1"/>
      <protection/>
    </xf>
    <xf numFmtId="0" fontId="37" fillId="8" borderId="31" xfId="21" applyFont="1" applyFill="1" applyBorder="1" applyAlignment="1" applyProtection="1">
      <alignment horizontal="center" vertical="center" wrapText="1"/>
      <protection/>
    </xf>
    <xf numFmtId="0" fontId="37" fillId="8" borderId="30" xfId="21" applyFont="1" applyFill="1" applyBorder="1" applyAlignment="1" applyProtection="1">
      <alignment horizontal="center" vertical="center" wrapText="1"/>
      <protection/>
    </xf>
    <xf numFmtId="14" fontId="2" fillId="0" borderId="0" xfId="21" applyNumberFormat="1" applyFont="1" applyFill="1" applyBorder="1" applyAlignment="1" applyProtection="1">
      <alignment horizontal="right" vertical="center" wrapText="1"/>
      <protection/>
    </xf>
    <xf numFmtId="172" fontId="0" fillId="0" borderId="0" xfId="0" applyNumberFormat="1" applyFont="1" applyFill="1" applyBorder="1" applyAlignment="1" applyProtection="1">
      <alignment horizontal="right"/>
      <protection hidden="1"/>
    </xf>
    <xf numFmtId="0" fontId="0" fillId="0" borderId="27" xfId="0" applyFont="1" applyFill="1" applyBorder="1" applyAlignment="1" applyProtection="1">
      <alignment horizontal="left"/>
      <protection hidden="1"/>
    </xf>
    <xf numFmtId="172" fontId="8" fillId="2" borderId="1" xfId="0" applyNumberFormat="1" applyFont="1" applyFill="1" applyBorder="1" applyAlignment="1" applyProtection="1">
      <alignment horizontal="right" vertical="center"/>
      <protection/>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172" fontId="8" fillId="2" borderId="32" xfId="0" applyNumberFormat="1" applyFont="1" applyFill="1" applyBorder="1" applyAlignment="1" applyProtection="1">
      <alignment horizontal="right" vertical="center"/>
      <protection/>
    </xf>
    <xf numFmtId="172" fontId="8" fillId="2" borderId="33" xfId="0" applyNumberFormat="1" applyFont="1" applyFill="1" applyBorder="1" applyAlignment="1" applyProtection="1">
      <alignment horizontal="right" vertical="center"/>
      <protection/>
    </xf>
    <xf numFmtId="0" fontId="0" fillId="2" borderId="34" xfId="0" applyFont="1" applyFill="1" applyBorder="1" applyAlignment="1" applyProtection="1">
      <alignment vertical="center"/>
      <protection/>
    </xf>
    <xf numFmtId="0" fontId="3" fillId="0" borderId="27" xfId="0" applyFont="1" applyFill="1" applyBorder="1" applyAlignment="1">
      <alignment horizontal="left"/>
    </xf>
    <xf numFmtId="0" fontId="5" fillId="0" borderId="0" xfId="0" applyFont="1" applyAlignment="1">
      <alignment horizontal="justify"/>
    </xf>
    <xf numFmtId="0" fontId="0" fillId="0" borderId="0" xfId="0" applyBorder="1" applyAlignment="1">
      <alignment/>
    </xf>
    <xf numFmtId="0" fontId="6" fillId="0" borderId="0" xfId="15" applyAlignment="1">
      <alignment/>
    </xf>
    <xf numFmtId="0" fontId="38" fillId="0" borderId="0" xfId="0" applyFont="1" applyAlignment="1">
      <alignment/>
    </xf>
    <xf numFmtId="0" fontId="5" fillId="0" borderId="0" xfId="0" applyFont="1" applyAlignment="1">
      <alignment horizontal="left" vertical="justify"/>
    </xf>
    <xf numFmtId="0" fontId="18" fillId="0" borderId="0" xfId="0" applyFont="1" applyAlignment="1">
      <alignment horizontal="left" vertical="center"/>
    </xf>
    <xf numFmtId="0" fontId="5" fillId="0" borderId="0" xfId="0" applyFont="1" applyAlignment="1">
      <alignment vertical="justify"/>
    </xf>
    <xf numFmtId="0" fontId="5" fillId="0" borderId="0" xfId="0" applyFont="1" applyAlignment="1">
      <alignment horizontal="justify" vertical="center"/>
    </xf>
    <xf numFmtId="0" fontId="8" fillId="0" borderId="0" xfId="0" applyFont="1" applyAlignment="1">
      <alignment horizontal="justify" vertical="center"/>
    </xf>
    <xf numFmtId="0" fontId="5" fillId="0" borderId="0" xfId="0" applyFont="1" applyAlignment="1">
      <alignment horizontal="justify" vertical="justify"/>
    </xf>
    <xf numFmtId="0" fontId="18" fillId="0" borderId="0" xfId="0" applyFont="1" applyAlignment="1">
      <alignment horizontal="justify" vertical="center"/>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justify"/>
    </xf>
    <xf numFmtId="0" fontId="16" fillId="0" borderId="0" xfId="0" applyFont="1" applyAlignment="1">
      <alignment horizontal="left" vertical="center"/>
    </xf>
    <xf numFmtId="0" fontId="5" fillId="0" borderId="0" xfId="0" applyFont="1" applyAlignment="1">
      <alignment horizontal="left"/>
    </xf>
  </cellXfs>
  <cellStyles count="10">
    <cellStyle name="Normal" xfId="0"/>
    <cellStyle name="Hyperlink" xfId="15"/>
    <cellStyle name="Followed Hyperlink" xfId="16"/>
    <cellStyle name="Comma" xfId="17"/>
    <cellStyle name="Comma [0]" xfId="18"/>
    <cellStyle name="Currency" xfId="19"/>
    <cellStyle name="Currency [0]" xfId="20"/>
    <cellStyle name="Normal_Hoja1" xfId="21"/>
    <cellStyle name="Normal_Licencias 04-05" xfId="22"/>
    <cellStyle name="Percent" xfId="23"/>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257175</xdr:colOff>
      <xdr:row>0</xdr:row>
      <xdr:rowOff>0</xdr:rowOff>
    </xdr:from>
    <xdr:to>
      <xdr:col>9</xdr:col>
      <xdr:colOff>800100</xdr:colOff>
      <xdr:row>4</xdr:row>
      <xdr:rowOff>9525</xdr:rowOff>
    </xdr:to>
    <xdr:pic>
      <xdr:nvPicPr>
        <xdr:cNvPr id="1" name="Picture 42"/>
        <xdr:cNvPicPr preferRelativeResize="1">
          <a:picLocks noChangeAspect="1"/>
        </xdr:cNvPicPr>
      </xdr:nvPicPr>
      <xdr:blipFill>
        <a:blip r:embed="rId1"/>
        <a:stretch>
          <a:fillRect/>
        </a:stretch>
      </xdr:blipFill>
      <xdr:spPr>
        <a:xfrm>
          <a:off x="7124700" y="0"/>
          <a:ext cx="1476375" cy="723900"/>
        </a:xfrm>
        <a:prstGeom prst="rect">
          <a:avLst/>
        </a:prstGeom>
        <a:noFill/>
        <a:ln w="9525" cmpd="sng">
          <a:noFill/>
        </a:ln>
      </xdr:spPr>
    </xdr:pic>
    <xdr:clientData/>
  </xdr:twoCellAnchor>
  <xdr:twoCellAnchor>
    <xdr:from>
      <xdr:col>1</xdr:col>
      <xdr:colOff>209550</xdr:colOff>
      <xdr:row>108</xdr:row>
      <xdr:rowOff>123825</xdr:rowOff>
    </xdr:from>
    <xdr:to>
      <xdr:col>8</xdr:col>
      <xdr:colOff>342900</xdr:colOff>
      <xdr:row>109</xdr:row>
      <xdr:rowOff>47625</xdr:rowOff>
    </xdr:to>
    <xdr:sp>
      <xdr:nvSpPr>
        <xdr:cNvPr id="2" name="TextBox 322"/>
        <xdr:cNvSpPr txBox="1">
          <a:spLocks noChangeArrowheads="1"/>
        </xdr:cNvSpPr>
      </xdr:nvSpPr>
      <xdr:spPr>
        <a:xfrm>
          <a:off x="457200" y="17021175"/>
          <a:ext cx="6753225" cy="1323975"/>
        </a:xfrm>
        <a:prstGeom prst="rect">
          <a:avLst/>
        </a:prstGeom>
        <a:solidFill>
          <a:srgbClr val="FFFF99">
            <a:alpha val="44000"/>
          </a:srgbClr>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PROTECCIÓN DE DATOS DE CARÁCTER PERSONAL</a:t>
          </a:r>
          <a:r>
            <a:rPr lang="en-US" cap="none" sz="800" b="0" i="0" u="none" baseline="0">
              <a:latin typeface="Arial"/>
              <a:ea typeface="Arial"/>
              <a:cs typeface="Arial"/>
            </a:rPr>
            <a:t>
Los federados declaran conocer la existencia de un fichero de la Federación Española de Orientación ubicado en su sede social (Polideportivo Alhondiga-Sector III Cra. Leganés-Getafe km 10, 28905 Getafe (Madrid)),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F.E.D.O. Los federados declaran conocer los derechos que les asisten de acceso, oposición, rectificación y cancelación de los datos de los ficheros de la F.E.D.O. Asimismo se obligan a comunicar a la F.E.D.O. cualquier variación o modificación que pudieran sufrir esos datos.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476250</xdr:colOff>
      <xdr:row>2</xdr:row>
      <xdr:rowOff>95250</xdr:rowOff>
    </xdr:from>
    <xdr:to>
      <xdr:col>3</xdr:col>
      <xdr:colOff>962025</xdr:colOff>
      <xdr:row>7</xdr:row>
      <xdr:rowOff>19050</xdr:rowOff>
    </xdr:to>
    <xdr:pic>
      <xdr:nvPicPr>
        <xdr:cNvPr id="1" name="Picture 1"/>
        <xdr:cNvPicPr preferRelativeResize="1">
          <a:picLocks noChangeAspect="1"/>
        </xdr:cNvPicPr>
      </xdr:nvPicPr>
      <xdr:blipFill>
        <a:blip r:embed="rId1"/>
        <a:stretch>
          <a:fillRect/>
        </a:stretch>
      </xdr:blipFill>
      <xdr:spPr>
        <a:xfrm>
          <a:off x="2381250" y="47625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esoreria@fedocv.org" TargetMode="External" /><Relationship Id="rId2" Type="http://schemas.openxmlformats.org/officeDocument/2006/relationships/hyperlink" Target="mailto:secretaria@fedocv.org" TargetMode="External" /><Relationship Id="rId3" Type="http://schemas.openxmlformats.org/officeDocument/2006/relationships/hyperlink" Target="mailto:secretaria@fedovcv.org" TargetMode="External" /><Relationship Id="rId4" Type="http://schemas.openxmlformats.org/officeDocument/2006/relationships/hyperlink" Target="mailto:tesoreria@fedocv.org"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tabColor indexed="13"/>
  </sheetPr>
  <dimension ref="A1:AE1096"/>
  <sheetViews>
    <sheetView showGridLines="0" showZeros="0" tabSelected="1" workbookViewId="0" topLeftCell="A1">
      <pane xSplit="4" ySplit="7" topLeftCell="E95" activePane="bottomRight" state="frozen"/>
      <selection pane="topLeft" activeCell="A1" sqref="A1"/>
      <selection pane="topRight" activeCell="E1" sqref="E1"/>
      <selection pane="bottomLeft" activeCell="A8" sqref="A8"/>
      <selection pane="bottomRight" activeCell="C239" sqref="C239"/>
    </sheetView>
  </sheetViews>
  <sheetFormatPr defaultColWidth="11.421875" defaultRowHeight="12"/>
  <cols>
    <col min="1" max="1" width="3.7109375" style="13" customWidth="1"/>
    <col min="2" max="2" width="16.140625" style="75" customWidth="1"/>
    <col min="3" max="3" width="19.28125" style="75" customWidth="1"/>
    <col min="4" max="4" width="19.8515625" style="75" customWidth="1"/>
    <col min="5" max="5" width="6.00390625" style="12" bestFit="1" customWidth="1"/>
    <col min="6" max="6" width="9.57421875" style="10" customWidth="1"/>
    <col min="7" max="7" width="14.421875" style="199" customWidth="1"/>
    <col min="8" max="9" width="14.00390625" style="199" customWidth="1"/>
    <col min="10" max="10" width="13.28125" style="11" customWidth="1"/>
    <col min="11" max="11" width="15.140625" style="76" customWidth="1"/>
    <col min="12" max="12" width="18.7109375" style="75" bestFit="1" customWidth="1"/>
    <col min="13" max="13" width="8.140625" style="86" hidden="1" customWidth="1"/>
    <col min="14" max="14" width="13.7109375" style="117" bestFit="1" customWidth="1"/>
    <col min="15" max="15" width="21.140625" style="75" customWidth="1"/>
    <col min="16" max="16" width="17.57421875" style="75" bestFit="1" customWidth="1"/>
    <col min="17" max="17" width="8.421875" style="13" customWidth="1"/>
    <col min="18" max="18" width="13.00390625" style="78" customWidth="1"/>
    <col min="19" max="19" width="7.57421875" style="13" bestFit="1" customWidth="1"/>
    <col min="20" max="20" width="14.140625" style="13" bestFit="1" customWidth="1"/>
    <col min="21" max="21" width="11.28125" style="199" customWidth="1"/>
    <col min="22" max="22" width="15.421875" style="83" customWidth="1"/>
    <col min="23" max="23" width="11.8515625" style="98" customWidth="1"/>
    <col min="24" max="24" width="11.8515625" style="97" customWidth="1"/>
    <col min="25" max="25" width="8.00390625" style="260" customWidth="1"/>
    <col min="26" max="26" width="8.140625" style="200" bestFit="1" customWidth="1"/>
    <col min="27" max="27" width="27.421875" style="200" customWidth="1"/>
    <col min="28" max="28" width="10.140625" style="200" customWidth="1"/>
    <col min="29" max="29" width="19.421875" style="200" customWidth="1"/>
    <col min="30" max="30" width="10.140625" style="200" customWidth="1"/>
    <col min="31" max="31" width="16.421875" style="76" customWidth="1"/>
    <col min="32" max="16384" width="11.421875" style="76" customWidth="1"/>
  </cols>
  <sheetData>
    <row r="1" spans="1:30" s="23" customFormat="1" ht="12">
      <c r="A1" s="19"/>
      <c r="B1" s="20"/>
      <c r="C1" s="20"/>
      <c r="D1" s="326"/>
      <c r="E1" s="20"/>
      <c r="F1" s="21"/>
      <c r="G1" s="22"/>
      <c r="I1" s="24"/>
      <c r="J1" s="24"/>
      <c r="K1" s="25"/>
      <c r="L1" s="26"/>
      <c r="M1" s="121"/>
      <c r="N1" s="229"/>
      <c r="O1" s="20"/>
      <c r="P1" s="20"/>
      <c r="Q1" s="27"/>
      <c r="R1" s="130"/>
      <c r="S1" s="27"/>
      <c r="T1" s="27"/>
      <c r="V1" s="111"/>
      <c r="W1" s="111"/>
      <c r="X1" s="111"/>
      <c r="Y1" s="248"/>
      <c r="Z1" s="28"/>
      <c r="AA1" s="28"/>
      <c r="AB1" s="28"/>
      <c r="AC1" s="28"/>
      <c r="AD1" s="28"/>
    </row>
    <row r="2" spans="1:30" s="23" customFormat="1" ht="18">
      <c r="A2" s="19"/>
      <c r="B2" s="330" t="s">
        <v>37</v>
      </c>
      <c r="C2" s="20"/>
      <c r="D2" s="326"/>
      <c r="E2" s="20"/>
      <c r="F2" s="21"/>
      <c r="G2" s="22"/>
      <c r="I2" s="24"/>
      <c r="J2" s="24"/>
      <c r="K2" s="25"/>
      <c r="L2" s="26"/>
      <c r="M2" s="121"/>
      <c r="N2" s="229"/>
      <c r="O2" s="20"/>
      <c r="P2" s="20"/>
      <c r="Q2" s="27"/>
      <c r="R2" s="130"/>
      <c r="S2" s="27"/>
      <c r="T2" s="27"/>
      <c r="V2" s="111"/>
      <c r="W2" s="111"/>
      <c r="X2" s="111"/>
      <c r="Y2" s="248"/>
      <c r="Z2" s="28"/>
      <c r="AA2" s="28"/>
      <c r="AB2" s="28"/>
      <c r="AC2" s="28"/>
      <c r="AD2" s="28"/>
    </row>
    <row r="3" spans="1:30" s="23" customFormat="1" ht="14.25">
      <c r="A3" s="19"/>
      <c r="B3" s="331" t="s">
        <v>295</v>
      </c>
      <c r="C3" s="20"/>
      <c r="D3" s="326"/>
      <c r="E3" s="20"/>
      <c r="F3" s="21"/>
      <c r="G3" s="22"/>
      <c r="I3" s="24"/>
      <c r="J3" s="24"/>
      <c r="K3" s="25"/>
      <c r="L3" s="26"/>
      <c r="M3" s="121"/>
      <c r="N3" s="229"/>
      <c r="O3" s="20"/>
      <c r="P3" s="20"/>
      <c r="Q3" s="27"/>
      <c r="R3" s="130"/>
      <c r="S3" s="27"/>
      <c r="T3" s="27"/>
      <c r="V3" s="111"/>
      <c r="W3" s="111"/>
      <c r="X3" s="111"/>
      <c r="Y3" s="248"/>
      <c r="Z3" s="28"/>
      <c r="AA3" s="28"/>
      <c r="AB3" s="28"/>
      <c r="AC3" s="28"/>
      <c r="AD3" s="28"/>
    </row>
    <row r="4" spans="1:30" s="23" customFormat="1" ht="12">
      <c r="A4" s="19"/>
      <c r="B4" s="20"/>
      <c r="C4" s="20"/>
      <c r="D4" s="326"/>
      <c r="E4" s="20"/>
      <c r="F4" s="21"/>
      <c r="G4" s="22"/>
      <c r="I4" s="24"/>
      <c r="J4" s="24"/>
      <c r="K4" s="25"/>
      <c r="M4" s="121"/>
      <c r="N4" s="229"/>
      <c r="O4" s="20"/>
      <c r="P4" s="20"/>
      <c r="Q4" s="27"/>
      <c r="R4" s="130"/>
      <c r="S4" s="27"/>
      <c r="T4" s="27"/>
      <c r="V4" s="111"/>
      <c r="W4" s="111"/>
      <c r="X4" s="111"/>
      <c r="Y4" s="248"/>
      <c r="Z4" s="28"/>
      <c r="AA4" s="28"/>
      <c r="AB4" s="28"/>
      <c r="AC4" s="28"/>
      <c r="AD4" s="28"/>
    </row>
    <row r="5" spans="1:30" s="36" customFormat="1" ht="15">
      <c r="A5" s="43"/>
      <c r="B5" s="32"/>
      <c r="C5" s="34"/>
      <c r="D5" s="327"/>
      <c r="E5" s="34"/>
      <c r="F5" s="44"/>
      <c r="G5" s="33"/>
      <c r="I5" s="37"/>
      <c r="J5" s="37"/>
      <c r="K5" s="45"/>
      <c r="L5" s="46"/>
      <c r="M5" s="122"/>
      <c r="N5" s="230"/>
      <c r="O5" s="34"/>
      <c r="P5" s="34"/>
      <c r="Q5" s="47"/>
      <c r="R5" s="131"/>
      <c r="S5" s="47"/>
      <c r="T5" s="47"/>
      <c r="V5" s="92"/>
      <c r="W5" s="92"/>
      <c r="X5" s="92"/>
      <c r="Y5" s="249"/>
      <c r="Z5" s="33"/>
      <c r="AA5" s="33"/>
      <c r="AB5" s="33"/>
      <c r="AC5" s="33"/>
      <c r="AD5" s="33"/>
    </row>
    <row r="6" spans="1:30" s="159" customFormat="1" ht="11.25">
      <c r="A6" s="155"/>
      <c r="B6" s="156"/>
      <c r="C6" s="156"/>
      <c r="D6" s="328"/>
      <c r="E6" s="156"/>
      <c r="F6" s="157"/>
      <c r="G6" s="158"/>
      <c r="I6" s="160"/>
      <c r="J6" s="160"/>
      <c r="K6" s="161"/>
      <c r="L6" s="160"/>
      <c r="M6" s="168"/>
      <c r="N6" s="226"/>
      <c r="O6" s="226"/>
      <c r="P6" s="156"/>
      <c r="Q6" s="163"/>
      <c r="R6" s="162"/>
      <c r="S6" s="163"/>
      <c r="T6" s="163"/>
      <c r="V6" s="164"/>
      <c r="W6" s="164"/>
      <c r="X6" s="164"/>
      <c r="Y6" s="261"/>
      <c r="Z6" s="165"/>
      <c r="AA6" s="165"/>
      <c r="AB6" s="165"/>
      <c r="AC6" s="165"/>
      <c r="AD6" s="165"/>
    </row>
    <row r="7" spans="1:31" s="1" customFormat="1" ht="33.75">
      <c r="A7" s="332" t="s">
        <v>132</v>
      </c>
      <c r="B7" s="333" t="s">
        <v>133</v>
      </c>
      <c r="C7" s="333" t="s">
        <v>134</v>
      </c>
      <c r="D7" s="334" t="s">
        <v>135</v>
      </c>
      <c r="E7" s="332" t="s">
        <v>136</v>
      </c>
      <c r="F7" s="332" t="s">
        <v>137</v>
      </c>
      <c r="G7" s="335" t="s">
        <v>138</v>
      </c>
      <c r="H7" s="335" t="s">
        <v>139</v>
      </c>
      <c r="I7" s="335" t="s">
        <v>140</v>
      </c>
      <c r="J7" s="335" t="s">
        <v>141</v>
      </c>
      <c r="K7" s="332" t="s">
        <v>142</v>
      </c>
      <c r="L7" s="333" t="s">
        <v>145</v>
      </c>
      <c r="M7" s="336" t="s">
        <v>34</v>
      </c>
      <c r="N7" s="337" t="s">
        <v>84</v>
      </c>
      <c r="O7" s="333" t="s">
        <v>143</v>
      </c>
      <c r="P7" s="333" t="s">
        <v>144</v>
      </c>
      <c r="Q7" s="332" t="s">
        <v>184</v>
      </c>
      <c r="R7" s="336" t="s">
        <v>17</v>
      </c>
      <c r="S7" s="332" t="s">
        <v>146</v>
      </c>
      <c r="T7" s="332" t="s">
        <v>147</v>
      </c>
      <c r="U7" s="338" t="s">
        <v>26</v>
      </c>
      <c r="V7" s="336" t="s">
        <v>74</v>
      </c>
      <c r="W7" s="336" t="s">
        <v>71</v>
      </c>
      <c r="X7" s="336" t="s">
        <v>70</v>
      </c>
      <c r="Y7" s="339" t="s">
        <v>269</v>
      </c>
      <c r="Z7" s="332" t="s">
        <v>66</v>
      </c>
      <c r="AA7" s="341" t="s">
        <v>315</v>
      </c>
      <c r="AB7" s="341" t="s">
        <v>316</v>
      </c>
      <c r="AC7" s="341" t="s">
        <v>317</v>
      </c>
      <c r="AD7" s="341" t="s">
        <v>143</v>
      </c>
      <c r="AE7" s="340" t="s">
        <v>31</v>
      </c>
    </row>
    <row r="8" spans="1:31" s="189" customFormat="1" ht="12">
      <c r="A8" s="304">
        <v>1</v>
      </c>
      <c r="B8" s="181"/>
      <c r="C8" s="181"/>
      <c r="D8" s="181"/>
      <c r="E8" s="243"/>
      <c r="F8" s="182"/>
      <c r="G8" s="183"/>
      <c r="H8" s="242"/>
      <c r="I8" s="242"/>
      <c r="J8" s="184"/>
      <c r="K8" s="185"/>
      <c r="L8" s="181"/>
      <c r="M8" s="186">
        <f>IF($L8="","",VLOOKUP($L8,$L$112:$P$235,2,FALSE))</f>
      </c>
      <c r="N8" s="227">
        <f>IF($L8="","",VLOOKUP($L8,$L$112:$P$235,3,FALSE))</f>
      </c>
      <c r="O8" s="227">
        <f>IF($L8="","",VLOOKUP($L8,$L$112:$P$235,4,FALSE))</f>
      </c>
      <c r="P8" s="227">
        <f>IF($L8="","",VLOOKUP($L8,$L$112:$P$235,5,FALSE))</f>
      </c>
      <c r="Q8" s="182"/>
      <c r="R8" s="187">
        <f>IF(ISERROR(VLOOKUP($Q8,#REF!,2,FALSE)),"",VLOOKUP($Q8,#REF!,2,FALSE))</f>
      </c>
      <c r="S8" s="182"/>
      <c r="T8" s="182"/>
      <c r="U8" s="188"/>
      <c r="V8" s="112">
        <f>IF($S8&lt;&gt;"",IF($T8&lt;&gt;"",IF(ISNA($W8),"Error Tipo o Cat.",IF($U8&lt;&gt;"",IF(AND($U8&gt;=$W8,$U8&lt;=$X8),"","Fecha errónea"),"")),""),"")</f>
      </c>
      <c r="W8" s="223">
        <f>IF(OR($S8="",$T8=""),"",IF($S8="A",VLOOKUP($T8,$T$112:$V$115,3,FALSE),IF($S8="B",VLOOKUP($T8,$T$116:$V$136,3,FALSE),IF($S8="C",VLOOKUP($T8,$T$137:$V$160,3,FALSE),IF($S8="R",VLOOKUP($T8,$T$161:$V$161,3,FALSE),IF($S8="RI",VLOOKUP($T8,$T$162:$V$162,3,FALSE),VLOOKUP($T8,$T$163:$V$169,3,FALSE)))))))</f>
      </c>
      <c r="X8" s="223">
        <f>IF(OR($S8="",$T8=""),"",IF($S8="A",VLOOKUP($T8,$T$112:$X$115,4,FALSE),IF($S8="B",VLOOKUP($T8,$T$116:$X$136,4,FALSE),IF($S8="C",VLOOKUP($T8,$T$137:$X$160,4,FALSE),IF($S8="R",VLOOKUP($T8,$T$161:$X$161,4,FALSE),IF($S8="RI",VLOOKUP($T8,$T$162:$X$162,4,FALSE),VLOOKUP($T8,$T$163:$X$169,4,FALSE)))))))</f>
      </c>
      <c r="Y8" s="250">
        <f>IF(ISERROR(VLOOKUP(S8,$Y$112:$Z$123,2,FALSE)),"",(VLOOKUP(S8,$Y$112:$Z$123,2,FALSE)))</f>
      </c>
      <c r="Z8" s="180"/>
      <c r="AA8" s="180"/>
      <c r="AB8" s="180"/>
      <c r="AC8" s="180"/>
      <c r="AD8" s="180"/>
      <c r="AE8" s="285"/>
    </row>
    <row r="9" spans="1:31" s="189" customFormat="1" ht="12">
      <c r="A9" s="304">
        <v>2</v>
      </c>
      <c r="B9" s="181"/>
      <c r="C9" s="181"/>
      <c r="D9" s="181"/>
      <c r="E9" s="243"/>
      <c r="F9" s="182"/>
      <c r="G9" s="183"/>
      <c r="H9" s="183"/>
      <c r="I9" s="183"/>
      <c r="J9" s="184"/>
      <c r="K9" s="185"/>
      <c r="L9" s="181"/>
      <c r="M9" s="186">
        <f aca="true" t="shared" si="0" ref="M9:M72">IF($L9="","",VLOOKUP($L9,$L$112:$P$235,2,FALSE))</f>
      </c>
      <c r="N9" s="227">
        <f aca="true" t="shared" si="1" ref="N9:N72">IF($L9="","",VLOOKUP($L9,$L$112:$P$235,3,FALSE))</f>
      </c>
      <c r="O9" s="227">
        <f aca="true" t="shared" si="2" ref="O9:O72">IF($L9="","",VLOOKUP($L9,$L$112:$P$235,4,FALSE))</f>
      </c>
      <c r="P9" s="227">
        <f aca="true" t="shared" si="3" ref="P9:P72">IF($L9="","",VLOOKUP($L9,$L$112:$P$235,5,FALSE))</f>
      </c>
      <c r="Q9" s="182"/>
      <c r="R9" s="187">
        <f>IF(ISERROR(VLOOKUP($Q9,#REF!,2,FALSE)),"",VLOOKUP($Q9,#REF!,2,FALSE))</f>
      </c>
      <c r="S9" s="182"/>
      <c r="T9" s="182"/>
      <c r="U9" s="188"/>
      <c r="V9" s="112">
        <f>IF($S9&lt;&gt;"",IF($T9&lt;&gt;"",IF(ISNA($W9),"Error Tipo o Cat.",IF($U9&lt;&gt;"",IF(AND($U9&gt;=$W9,$U9&lt;=$X9),"","Fecha errónea"),"")),""),"")</f>
      </c>
      <c r="W9" s="223">
        <f aca="true" t="shared" si="4" ref="W9:W72">IF(OR($S9="",$T9=""),"",IF($S9="A",VLOOKUP($T9,$T$112:$V$115,3,FALSE),IF($S9="B",VLOOKUP($T9,$T$116:$V$136,3,FALSE),IF($S9="C",VLOOKUP($T9,$T$137:$V$160,3,FALSE),IF($S9="R",VLOOKUP($T9,$T$161:$V$161,3,FALSE),IF($S9="RI",VLOOKUP($T9,$T$162:$V$162,3,FALSE),VLOOKUP($T9,$T$163:$V$169,3,FALSE)))))))</f>
      </c>
      <c r="X9" s="223">
        <f aca="true" t="shared" si="5" ref="X9:X72">IF(OR($S9="",$T9=""),"",IF($S9="A",VLOOKUP($T9,$T$112:$X$115,4,FALSE),IF($S9="B",VLOOKUP($T9,$T$116:$X$136,4,FALSE),IF($S9="C",VLOOKUP($T9,$T$137:$X$160,4,FALSE),IF($S9="R",VLOOKUP($T9,$T$161:$X$161,4,FALSE),IF($S9="RI",VLOOKUP($T9,$T$162:$X$162,4,FALSE),VLOOKUP($T9,$T$163:$X$169,4,FALSE)))))))</f>
      </c>
      <c r="Y9" s="250">
        <f>IF(ISERROR(VLOOKUP(S9,$Y$112:$Z$123,2,FALSE)),"",(VLOOKUP(S9,$Y$112:$Z$123,2,FALSE)))</f>
      </c>
      <c r="Z9" s="180"/>
      <c r="AA9" s="180"/>
      <c r="AB9" s="180"/>
      <c r="AC9" s="180"/>
      <c r="AD9" s="180"/>
      <c r="AE9" s="285"/>
    </row>
    <row r="10" spans="1:31" s="189" customFormat="1" ht="12">
      <c r="A10" s="304">
        <v>3</v>
      </c>
      <c r="B10" s="181"/>
      <c r="C10" s="181"/>
      <c r="D10" s="181"/>
      <c r="E10" s="243"/>
      <c r="F10" s="182"/>
      <c r="G10" s="183"/>
      <c r="H10" s="183"/>
      <c r="I10" s="183"/>
      <c r="J10" s="184"/>
      <c r="K10" s="185"/>
      <c r="L10" s="181"/>
      <c r="M10" s="186">
        <f t="shared" si="0"/>
      </c>
      <c r="N10" s="227">
        <f t="shared" si="1"/>
      </c>
      <c r="O10" s="227">
        <f t="shared" si="2"/>
      </c>
      <c r="P10" s="227">
        <f t="shared" si="3"/>
      </c>
      <c r="Q10" s="182"/>
      <c r="R10" s="187">
        <f>IF(ISERROR(VLOOKUP($Q10,#REF!,2,FALSE)),"",VLOOKUP($Q10,#REF!,2,FALSE))</f>
      </c>
      <c r="S10" s="182"/>
      <c r="T10" s="182"/>
      <c r="U10" s="188"/>
      <c r="V10" s="112">
        <f aca="true" t="shared" si="6" ref="V10:V73">IF($S10&lt;&gt;"",IF($T10&lt;&gt;"",IF(ISNA($W10),"Error Tipo o Cat.",IF($U10&lt;&gt;"",IF(AND($U10&gt;=$W10,$U10&lt;=$X10),"","Fecha errónea"),"")),""),"")</f>
      </c>
      <c r="W10" s="223">
        <f t="shared" si="4"/>
      </c>
      <c r="X10" s="223">
        <f t="shared" si="5"/>
      </c>
      <c r="Y10" s="250">
        <f aca="true" t="shared" si="7" ref="Y10:Y15">IF(ISERROR(VLOOKUP(S10,$Y$112:$Z$123,2,FALSE)),"",(VLOOKUP(S10,$Y$112:$Z$123,2,FALSE)))</f>
      </c>
      <c r="Z10" s="180"/>
      <c r="AA10" s="180"/>
      <c r="AB10" s="180"/>
      <c r="AC10" s="180"/>
      <c r="AD10" s="180"/>
      <c r="AE10" s="285"/>
    </row>
    <row r="11" spans="1:31" s="189" customFormat="1" ht="12">
      <c r="A11" s="304">
        <v>4</v>
      </c>
      <c r="B11" s="181"/>
      <c r="C11" s="181"/>
      <c r="D11" s="181"/>
      <c r="E11" s="243"/>
      <c r="F11" s="182"/>
      <c r="G11" s="183"/>
      <c r="H11" s="183"/>
      <c r="I11" s="183"/>
      <c r="J11" s="184"/>
      <c r="K11" s="185"/>
      <c r="L11" s="181"/>
      <c r="M11" s="186">
        <f t="shared" si="0"/>
      </c>
      <c r="N11" s="227">
        <f t="shared" si="1"/>
      </c>
      <c r="O11" s="227">
        <f t="shared" si="2"/>
      </c>
      <c r="P11" s="227">
        <f t="shared" si="3"/>
      </c>
      <c r="Q11" s="182"/>
      <c r="R11" s="187">
        <f>IF(ISERROR(VLOOKUP($Q11,#REF!,2,FALSE)),"",VLOOKUP($Q11,#REF!,2,FALSE))</f>
      </c>
      <c r="S11" s="182"/>
      <c r="T11" s="182"/>
      <c r="U11" s="188"/>
      <c r="V11" s="112">
        <f t="shared" si="6"/>
      </c>
      <c r="W11" s="223">
        <f t="shared" si="4"/>
      </c>
      <c r="X11" s="223">
        <f t="shared" si="5"/>
      </c>
      <c r="Y11" s="250">
        <f t="shared" si="7"/>
      </c>
      <c r="Z11" s="180"/>
      <c r="AA11" s="180"/>
      <c r="AB11" s="180"/>
      <c r="AC11" s="180"/>
      <c r="AD11" s="180"/>
      <c r="AE11" s="285"/>
    </row>
    <row r="12" spans="1:31" s="189" customFormat="1" ht="12">
      <c r="A12" s="304">
        <v>5</v>
      </c>
      <c r="B12" s="181"/>
      <c r="C12" s="181"/>
      <c r="D12" s="181"/>
      <c r="E12" s="243"/>
      <c r="F12" s="182"/>
      <c r="G12" s="183"/>
      <c r="H12" s="183"/>
      <c r="I12" s="183"/>
      <c r="J12" s="184"/>
      <c r="K12" s="185"/>
      <c r="L12" s="181"/>
      <c r="M12" s="186">
        <f t="shared" si="0"/>
      </c>
      <c r="N12" s="227">
        <f t="shared" si="1"/>
      </c>
      <c r="O12" s="227">
        <f t="shared" si="2"/>
      </c>
      <c r="P12" s="227">
        <f t="shared" si="3"/>
      </c>
      <c r="Q12" s="182"/>
      <c r="R12" s="187">
        <f>IF(ISERROR(VLOOKUP($Q12,#REF!,2,FALSE)),"",VLOOKUP($Q12,#REF!,2,FALSE))</f>
      </c>
      <c r="S12" s="182"/>
      <c r="T12" s="182"/>
      <c r="U12" s="188"/>
      <c r="V12" s="112">
        <f t="shared" si="6"/>
      </c>
      <c r="W12" s="223">
        <f t="shared" si="4"/>
      </c>
      <c r="X12" s="223">
        <f t="shared" si="5"/>
      </c>
      <c r="Y12" s="250">
        <f t="shared" si="7"/>
      </c>
      <c r="Z12" s="180"/>
      <c r="AA12" s="180"/>
      <c r="AB12" s="180"/>
      <c r="AC12" s="180"/>
      <c r="AD12" s="180"/>
      <c r="AE12" s="285"/>
    </row>
    <row r="13" spans="1:31" s="189" customFormat="1" ht="12">
      <c r="A13" s="304">
        <v>6</v>
      </c>
      <c r="B13" s="181"/>
      <c r="C13" s="181"/>
      <c r="D13" s="181"/>
      <c r="E13" s="243"/>
      <c r="F13" s="182"/>
      <c r="G13" s="183"/>
      <c r="H13" s="183"/>
      <c r="I13" s="183"/>
      <c r="J13" s="184"/>
      <c r="K13" s="185"/>
      <c r="L13" s="181"/>
      <c r="M13" s="186">
        <f t="shared" si="0"/>
      </c>
      <c r="N13" s="227">
        <f t="shared" si="1"/>
      </c>
      <c r="O13" s="227">
        <f t="shared" si="2"/>
      </c>
      <c r="P13" s="227">
        <f t="shared" si="3"/>
      </c>
      <c r="Q13" s="182"/>
      <c r="R13" s="187">
        <f>IF(ISERROR(VLOOKUP($Q13,#REF!,2,FALSE)),"",VLOOKUP($Q13,#REF!,2,FALSE))</f>
      </c>
      <c r="S13" s="182"/>
      <c r="T13" s="182"/>
      <c r="U13" s="188"/>
      <c r="V13" s="112">
        <f t="shared" si="6"/>
      </c>
      <c r="W13" s="223">
        <f t="shared" si="4"/>
      </c>
      <c r="X13" s="223">
        <f t="shared" si="5"/>
      </c>
      <c r="Y13" s="250">
        <f t="shared" si="7"/>
      </c>
      <c r="Z13" s="180"/>
      <c r="AA13" s="180"/>
      <c r="AB13" s="180"/>
      <c r="AC13" s="180"/>
      <c r="AD13" s="180"/>
      <c r="AE13" s="285"/>
    </row>
    <row r="14" spans="1:31" s="189" customFormat="1" ht="12">
      <c r="A14" s="304">
        <v>7</v>
      </c>
      <c r="B14" s="181"/>
      <c r="C14" s="181"/>
      <c r="D14" s="181"/>
      <c r="E14" s="243"/>
      <c r="F14" s="182"/>
      <c r="G14" s="183"/>
      <c r="H14" s="183"/>
      <c r="I14" s="183"/>
      <c r="J14" s="184"/>
      <c r="K14" s="185"/>
      <c r="L14" s="181"/>
      <c r="M14" s="186">
        <f t="shared" si="0"/>
      </c>
      <c r="N14" s="227">
        <f t="shared" si="1"/>
      </c>
      <c r="O14" s="227">
        <f t="shared" si="2"/>
      </c>
      <c r="P14" s="227">
        <f t="shared" si="3"/>
      </c>
      <c r="Q14" s="182"/>
      <c r="R14" s="187">
        <f>IF(ISERROR(VLOOKUP($Q14,#REF!,2,FALSE)),"",VLOOKUP($Q14,#REF!,2,FALSE))</f>
      </c>
      <c r="S14" s="182"/>
      <c r="T14" s="182"/>
      <c r="U14" s="188"/>
      <c r="V14" s="112">
        <f t="shared" si="6"/>
      </c>
      <c r="W14" s="223">
        <f t="shared" si="4"/>
      </c>
      <c r="X14" s="223">
        <f t="shared" si="5"/>
      </c>
      <c r="Y14" s="250">
        <f t="shared" si="7"/>
      </c>
      <c r="Z14" s="180"/>
      <c r="AA14" s="180"/>
      <c r="AB14" s="180"/>
      <c r="AC14" s="180"/>
      <c r="AD14" s="180"/>
      <c r="AE14" s="285"/>
    </row>
    <row r="15" spans="1:31" s="189" customFormat="1" ht="12">
      <c r="A15" s="304">
        <v>8</v>
      </c>
      <c r="B15" s="181"/>
      <c r="C15" s="181"/>
      <c r="D15" s="181"/>
      <c r="E15" s="243"/>
      <c r="F15" s="182"/>
      <c r="G15" s="183"/>
      <c r="H15" s="183"/>
      <c r="I15" s="183"/>
      <c r="J15" s="184"/>
      <c r="K15" s="185"/>
      <c r="L15" s="181"/>
      <c r="M15" s="186">
        <f t="shared" si="0"/>
      </c>
      <c r="N15" s="227">
        <f t="shared" si="1"/>
      </c>
      <c r="O15" s="227">
        <f t="shared" si="2"/>
      </c>
      <c r="P15" s="227">
        <f t="shared" si="3"/>
      </c>
      <c r="Q15" s="182"/>
      <c r="R15" s="187">
        <f>IF(ISERROR(VLOOKUP($Q15,#REF!,2,FALSE)),"",VLOOKUP($Q15,#REF!,2,FALSE))</f>
      </c>
      <c r="S15" s="182"/>
      <c r="T15" s="182"/>
      <c r="U15" s="188"/>
      <c r="V15" s="112">
        <f t="shared" si="6"/>
      </c>
      <c r="W15" s="223">
        <f t="shared" si="4"/>
      </c>
      <c r="X15" s="223">
        <f t="shared" si="5"/>
      </c>
      <c r="Y15" s="250">
        <f t="shared" si="7"/>
      </c>
      <c r="Z15" s="180"/>
      <c r="AA15" s="180"/>
      <c r="AB15" s="180"/>
      <c r="AC15" s="180"/>
      <c r="AD15" s="180"/>
      <c r="AE15" s="285"/>
    </row>
    <row r="16" spans="1:31" s="189" customFormat="1" ht="12">
      <c r="A16" s="304">
        <v>9</v>
      </c>
      <c r="B16" s="181"/>
      <c r="C16" s="181"/>
      <c r="D16" s="181"/>
      <c r="E16" s="243"/>
      <c r="F16" s="182"/>
      <c r="G16" s="183"/>
      <c r="H16" s="183"/>
      <c r="I16" s="183"/>
      <c r="J16" s="184"/>
      <c r="K16" s="185"/>
      <c r="L16" s="181"/>
      <c r="M16" s="186">
        <f t="shared" si="0"/>
      </c>
      <c r="N16" s="227">
        <f t="shared" si="1"/>
      </c>
      <c r="O16" s="227">
        <f t="shared" si="2"/>
      </c>
      <c r="P16" s="227">
        <f t="shared" si="3"/>
      </c>
      <c r="Q16" s="182"/>
      <c r="R16" s="187">
        <f>IF(ISERROR(VLOOKUP($Q16,#REF!,2,FALSE)),"",VLOOKUP($Q16,#REF!,2,FALSE))</f>
      </c>
      <c r="S16" s="182"/>
      <c r="T16" s="182"/>
      <c r="U16" s="188"/>
      <c r="V16" s="112">
        <f t="shared" si="6"/>
      </c>
      <c r="W16" s="223">
        <f t="shared" si="4"/>
      </c>
      <c r="X16" s="223">
        <f t="shared" si="5"/>
      </c>
      <c r="Y16" s="250">
        <f aca="true" t="shared" si="8" ref="Y16:Y79">IF(ISERROR(VLOOKUP(S16,$Y$112:$Z$123,2,FALSE)),"",(VLOOKUP(S16,$Y$112:$Z$123,2,FALSE)))</f>
      </c>
      <c r="Z16" s="180"/>
      <c r="AA16" s="180"/>
      <c r="AB16" s="180"/>
      <c r="AC16" s="180"/>
      <c r="AD16" s="180"/>
      <c r="AE16" s="285"/>
    </row>
    <row r="17" spans="1:31" s="189" customFormat="1" ht="12">
      <c r="A17" s="304">
        <v>10</v>
      </c>
      <c r="B17" s="181"/>
      <c r="C17" s="181"/>
      <c r="D17" s="181"/>
      <c r="E17" s="243"/>
      <c r="F17" s="182"/>
      <c r="G17" s="183"/>
      <c r="H17" s="183"/>
      <c r="I17" s="183"/>
      <c r="J17" s="184"/>
      <c r="K17" s="185"/>
      <c r="L17" s="181"/>
      <c r="M17" s="186">
        <f t="shared" si="0"/>
      </c>
      <c r="N17" s="227">
        <f t="shared" si="1"/>
      </c>
      <c r="O17" s="227">
        <f t="shared" si="2"/>
      </c>
      <c r="P17" s="227">
        <f t="shared" si="3"/>
      </c>
      <c r="Q17" s="182"/>
      <c r="R17" s="187">
        <f>IF(ISERROR(VLOOKUP($Q17,#REF!,2,FALSE)),"",VLOOKUP($Q17,#REF!,2,FALSE))</f>
      </c>
      <c r="S17" s="182"/>
      <c r="T17" s="182"/>
      <c r="U17" s="188"/>
      <c r="V17" s="112">
        <f t="shared" si="6"/>
      </c>
      <c r="W17" s="223">
        <f t="shared" si="4"/>
      </c>
      <c r="X17" s="223">
        <f t="shared" si="5"/>
      </c>
      <c r="Y17" s="250">
        <f t="shared" si="8"/>
      </c>
      <c r="Z17" s="180"/>
      <c r="AA17" s="180"/>
      <c r="AB17" s="180"/>
      <c r="AC17" s="180"/>
      <c r="AD17" s="180"/>
      <c r="AE17" s="285"/>
    </row>
    <row r="18" spans="1:31" s="189" customFormat="1" ht="12">
      <c r="A18" s="304">
        <v>11</v>
      </c>
      <c r="B18" s="181"/>
      <c r="C18" s="181"/>
      <c r="D18" s="181"/>
      <c r="E18" s="243"/>
      <c r="F18" s="182"/>
      <c r="G18" s="183"/>
      <c r="H18" s="183"/>
      <c r="I18" s="183"/>
      <c r="J18" s="184"/>
      <c r="K18" s="185"/>
      <c r="L18" s="181"/>
      <c r="M18" s="186">
        <f t="shared" si="0"/>
      </c>
      <c r="N18" s="227">
        <f t="shared" si="1"/>
      </c>
      <c r="O18" s="227">
        <f t="shared" si="2"/>
      </c>
      <c r="P18" s="227">
        <f t="shared" si="3"/>
      </c>
      <c r="Q18" s="182"/>
      <c r="R18" s="187">
        <f>IF(ISERROR(VLOOKUP($Q18,#REF!,2,FALSE)),"",VLOOKUP($Q18,#REF!,2,FALSE))</f>
      </c>
      <c r="S18" s="182"/>
      <c r="T18" s="182"/>
      <c r="U18" s="188"/>
      <c r="V18" s="112">
        <f t="shared" si="6"/>
      </c>
      <c r="W18" s="223">
        <f t="shared" si="4"/>
      </c>
      <c r="X18" s="223">
        <f t="shared" si="5"/>
      </c>
      <c r="Y18" s="250">
        <f t="shared" si="8"/>
      </c>
      <c r="Z18" s="180"/>
      <c r="AA18" s="180"/>
      <c r="AB18" s="180"/>
      <c r="AC18" s="180"/>
      <c r="AD18" s="180"/>
      <c r="AE18" s="285"/>
    </row>
    <row r="19" spans="1:31" s="189" customFormat="1" ht="12">
      <c r="A19" s="304">
        <v>12</v>
      </c>
      <c r="B19" s="181"/>
      <c r="C19" s="181"/>
      <c r="D19" s="181"/>
      <c r="E19" s="243"/>
      <c r="F19" s="182"/>
      <c r="G19" s="183"/>
      <c r="H19" s="183"/>
      <c r="I19" s="183"/>
      <c r="J19" s="184"/>
      <c r="K19" s="185"/>
      <c r="L19" s="181"/>
      <c r="M19" s="186">
        <f t="shared" si="0"/>
      </c>
      <c r="N19" s="227">
        <f t="shared" si="1"/>
      </c>
      <c r="O19" s="227">
        <f t="shared" si="2"/>
      </c>
      <c r="P19" s="227">
        <f t="shared" si="3"/>
      </c>
      <c r="Q19" s="182"/>
      <c r="R19" s="187">
        <f>IF(ISERROR(VLOOKUP($Q19,#REF!,2,FALSE)),"",VLOOKUP($Q19,#REF!,2,FALSE))</f>
      </c>
      <c r="S19" s="182"/>
      <c r="T19" s="182"/>
      <c r="U19" s="188"/>
      <c r="V19" s="112">
        <f t="shared" si="6"/>
      </c>
      <c r="W19" s="223">
        <f t="shared" si="4"/>
      </c>
      <c r="X19" s="223">
        <f t="shared" si="5"/>
      </c>
      <c r="Y19" s="250">
        <f t="shared" si="8"/>
      </c>
      <c r="Z19" s="180"/>
      <c r="AA19" s="180"/>
      <c r="AB19" s="180"/>
      <c r="AC19" s="180"/>
      <c r="AD19" s="180"/>
      <c r="AE19" s="285"/>
    </row>
    <row r="20" spans="1:31" s="189" customFormat="1" ht="12">
      <c r="A20" s="304">
        <v>13</v>
      </c>
      <c r="B20" s="181"/>
      <c r="C20" s="181"/>
      <c r="D20" s="181"/>
      <c r="E20" s="243"/>
      <c r="F20" s="182"/>
      <c r="G20" s="183"/>
      <c r="H20" s="183"/>
      <c r="I20" s="183"/>
      <c r="J20" s="184"/>
      <c r="K20" s="185"/>
      <c r="L20" s="181"/>
      <c r="M20" s="186">
        <f t="shared" si="0"/>
      </c>
      <c r="N20" s="227">
        <f t="shared" si="1"/>
      </c>
      <c r="O20" s="227">
        <f t="shared" si="2"/>
      </c>
      <c r="P20" s="227">
        <f t="shared" si="3"/>
      </c>
      <c r="Q20" s="182"/>
      <c r="R20" s="187">
        <f>IF(ISERROR(VLOOKUP($Q20,#REF!,2,FALSE)),"",VLOOKUP($Q20,#REF!,2,FALSE))</f>
      </c>
      <c r="S20" s="182"/>
      <c r="T20" s="182"/>
      <c r="U20" s="188"/>
      <c r="V20" s="112">
        <f t="shared" si="6"/>
      </c>
      <c r="W20" s="223">
        <f t="shared" si="4"/>
      </c>
      <c r="X20" s="223">
        <f t="shared" si="5"/>
      </c>
      <c r="Y20" s="250">
        <f t="shared" si="8"/>
      </c>
      <c r="Z20" s="180"/>
      <c r="AA20" s="180"/>
      <c r="AB20" s="180"/>
      <c r="AC20" s="180"/>
      <c r="AD20" s="180"/>
      <c r="AE20" s="285"/>
    </row>
    <row r="21" spans="1:31" s="189" customFormat="1" ht="12">
      <c r="A21" s="304">
        <v>14</v>
      </c>
      <c r="B21" s="181"/>
      <c r="C21" s="181"/>
      <c r="D21" s="181"/>
      <c r="E21" s="243"/>
      <c r="F21" s="182"/>
      <c r="G21" s="183"/>
      <c r="H21" s="183"/>
      <c r="I21" s="183"/>
      <c r="J21" s="184"/>
      <c r="K21" s="185"/>
      <c r="L21" s="181"/>
      <c r="M21" s="186">
        <f t="shared" si="0"/>
      </c>
      <c r="N21" s="227">
        <f t="shared" si="1"/>
      </c>
      <c r="O21" s="227">
        <f t="shared" si="2"/>
      </c>
      <c r="P21" s="227">
        <f t="shared" si="3"/>
      </c>
      <c r="Q21" s="182"/>
      <c r="R21" s="187">
        <f>IF(ISERROR(VLOOKUP($Q21,#REF!,2,FALSE)),"",VLOOKUP($Q21,#REF!,2,FALSE))</f>
      </c>
      <c r="S21" s="182"/>
      <c r="T21" s="182"/>
      <c r="U21" s="188"/>
      <c r="V21" s="112">
        <f t="shared" si="6"/>
      </c>
      <c r="W21" s="223">
        <f t="shared" si="4"/>
      </c>
      <c r="X21" s="223">
        <f t="shared" si="5"/>
      </c>
      <c r="Y21" s="250">
        <f t="shared" si="8"/>
      </c>
      <c r="Z21" s="180"/>
      <c r="AA21" s="180"/>
      <c r="AB21" s="180"/>
      <c r="AC21" s="180"/>
      <c r="AD21" s="180"/>
      <c r="AE21" s="285"/>
    </row>
    <row r="22" spans="1:31" s="189" customFormat="1" ht="12">
      <c r="A22" s="304">
        <v>15</v>
      </c>
      <c r="B22" s="181"/>
      <c r="C22" s="181"/>
      <c r="D22" s="181"/>
      <c r="E22" s="243"/>
      <c r="F22" s="182"/>
      <c r="G22" s="183"/>
      <c r="H22" s="183"/>
      <c r="I22" s="183"/>
      <c r="J22" s="184"/>
      <c r="K22" s="185"/>
      <c r="L22" s="181"/>
      <c r="M22" s="186">
        <f t="shared" si="0"/>
      </c>
      <c r="N22" s="227">
        <f t="shared" si="1"/>
      </c>
      <c r="O22" s="227">
        <f t="shared" si="2"/>
      </c>
      <c r="P22" s="227">
        <f t="shared" si="3"/>
      </c>
      <c r="Q22" s="182"/>
      <c r="R22" s="187">
        <f>IF(ISERROR(VLOOKUP($Q22,#REF!,2,FALSE)),"",VLOOKUP($Q22,#REF!,2,FALSE))</f>
      </c>
      <c r="S22" s="182"/>
      <c r="T22" s="182"/>
      <c r="U22" s="188"/>
      <c r="V22" s="112">
        <f t="shared" si="6"/>
      </c>
      <c r="W22" s="223">
        <f t="shared" si="4"/>
      </c>
      <c r="X22" s="223">
        <f t="shared" si="5"/>
      </c>
      <c r="Y22" s="250">
        <f t="shared" si="8"/>
      </c>
      <c r="Z22" s="180"/>
      <c r="AA22" s="180"/>
      <c r="AB22" s="180"/>
      <c r="AC22" s="180"/>
      <c r="AD22" s="180"/>
      <c r="AE22" s="285"/>
    </row>
    <row r="23" spans="1:31" s="189" customFormat="1" ht="12">
      <c r="A23" s="304">
        <v>16</v>
      </c>
      <c r="B23" s="181"/>
      <c r="C23" s="181"/>
      <c r="D23" s="181"/>
      <c r="E23" s="243"/>
      <c r="F23" s="182"/>
      <c r="G23" s="183"/>
      <c r="H23" s="183"/>
      <c r="I23" s="183"/>
      <c r="J23" s="184"/>
      <c r="K23" s="185"/>
      <c r="L23" s="181"/>
      <c r="M23" s="186">
        <f t="shared" si="0"/>
      </c>
      <c r="N23" s="227">
        <f t="shared" si="1"/>
      </c>
      <c r="O23" s="227">
        <f t="shared" si="2"/>
      </c>
      <c r="P23" s="227">
        <f t="shared" si="3"/>
      </c>
      <c r="Q23" s="182"/>
      <c r="R23" s="187">
        <f>IF(ISERROR(VLOOKUP($Q23,#REF!,2,FALSE)),"",VLOOKUP($Q23,#REF!,2,FALSE))</f>
      </c>
      <c r="S23" s="182"/>
      <c r="T23" s="182"/>
      <c r="U23" s="188"/>
      <c r="V23" s="112">
        <f t="shared" si="6"/>
      </c>
      <c r="W23" s="223">
        <f t="shared" si="4"/>
      </c>
      <c r="X23" s="223">
        <f t="shared" si="5"/>
      </c>
      <c r="Y23" s="250">
        <f t="shared" si="8"/>
      </c>
      <c r="Z23" s="180"/>
      <c r="AA23" s="180"/>
      <c r="AB23" s="180"/>
      <c r="AC23" s="180"/>
      <c r="AD23" s="180"/>
      <c r="AE23" s="285"/>
    </row>
    <row r="24" spans="1:31" s="189" customFormat="1" ht="12">
      <c r="A24" s="304">
        <v>17</v>
      </c>
      <c r="B24" s="181"/>
      <c r="C24" s="181"/>
      <c r="D24" s="181"/>
      <c r="E24" s="243"/>
      <c r="F24" s="182"/>
      <c r="G24" s="183"/>
      <c r="H24" s="183"/>
      <c r="I24" s="183"/>
      <c r="J24" s="184"/>
      <c r="K24" s="185"/>
      <c r="L24" s="181"/>
      <c r="M24" s="186">
        <f t="shared" si="0"/>
      </c>
      <c r="N24" s="227">
        <f t="shared" si="1"/>
      </c>
      <c r="O24" s="227">
        <f t="shared" si="2"/>
      </c>
      <c r="P24" s="227">
        <f t="shared" si="3"/>
      </c>
      <c r="Q24" s="182"/>
      <c r="R24" s="187">
        <f>IF(ISERROR(VLOOKUP($Q24,#REF!,2,FALSE)),"",VLOOKUP($Q24,#REF!,2,FALSE))</f>
      </c>
      <c r="S24" s="182"/>
      <c r="T24" s="182"/>
      <c r="U24" s="188"/>
      <c r="V24" s="112">
        <f t="shared" si="6"/>
      </c>
      <c r="W24" s="223">
        <f t="shared" si="4"/>
      </c>
      <c r="X24" s="223">
        <f t="shared" si="5"/>
      </c>
      <c r="Y24" s="250">
        <f t="shared" si="8"/>
      </c>
      <c r="Z24" s="180"/>
      <c r="AA24" s="180"/>
      <c r="AB24" s="180"/>
      <c r="AC24" s="180"/>
      <c r="AD24" s="180"/>
      <c r="AE24" s="285"/>
    </row>
    <row r="25" spans="1:31" s="189" customFormat="1" ht="12">
      <c r="A25" s="304">
        <v>18</v>
      </c>
      <c r="B25" s="181"/>
      <c r="C25" s="181"/>
      <c r="D25" s="181"/>
      <c r="E25" s="243"/>
      <c r="F25" s="182"/>
      <c r="G25" s="183"/>
      <c r="H25" s="183"/>
      <c r="I25" s="183"/>
      <c r="J25" s="184"/>
      <c r="K25" s="185"/>
      <c r="L25" s="181"/>
      <c r="M25" s="186">
        <f t="shared" si="0"/>
      </c>
      <c r="N25" s="227">
        <f t="shared" si="1"/>
      </c>
      <c r="O25" s="227">
        <f t="shared" si="2"/>
      </c>
      <c r="P25" s="227">
        <f t="shared" si="3"/>
      </c>
      <c r="Q25" s="182"/>
      <c r="R25" s="187">
        <f>IF(ISERROR(VLOOKUP($Q25,#REF!,2,FALSE)),"",VLOOKUP($Q25,#REF!,2,FALSE))</f>
      </c>
      <c r="S25" s="182"/>
      <c r="T25" s="182"/>
      <c r="U25" s="188"/>
      <c r="V25" s="112">
        <f t="shared" si="6"/>
      </c>
      <c r="W25" s="223">
        <f t="shared" si="4"/>
      </c>
      <c r="X25" s="223">
        <f t="shared" si="5"/>
      </c>
      <c r="Y25" s="250">
        <f t="shared" si="8"/>
      </c>
      <c r="Z25" s="180"/>
      <c r="AA25" s="180"/>
      <c r="AB25" s="180"/>
      <c r="AC25" s="180"/>
      <c r="AD25" s="180"/>
      <c r="AE25" s="285"/>
    </row>
    <row r="26" spans="1:31" s="189" customFormat="1" ht="12">
      <c r="A26" s="304">
        <v>19</v>
      </c>
      <c r="B26" s="181"/>
      <c r="C26" s="181"/>
      <c r="D26" s="181"/>
      <c r="E26" s="243"/>
      <c r="F26" s="182"/>
      <c r="G26" s="183"/>
      <c r="H26" s="183"/>
      <c r="I26" s="183"/>
      <c r="J26" s="184"/>
      <c r="K26" s="185"/>
      <c r="L26" s="181"/>
      <c r="M26" s="186">
        <f t="shared" si="0"/>
      </c>
      <c r="N26" s="227">
        <f t="shared" si="1"/>
      </c>
      <c r="O26" s="227">
        <f t="shared" si="2"/>
      </c>
      <c r="P26" s="227">
        <f t="shared" si="3"/>
      </c>
      <c r="Q26" s="182"/>
      <c r="R26" s="187">
        <f>IF(ISERROR(VLOOKUP($Q26,#REF!,2,FALSE)),"",VLOOKUP($Q26,#REF!,2,FALSE))</f>
      </c>
      <c r="S26" s="182"/>
      <c r="T26" s="182"/>
      <c r="U26" s="188"/>
      <c r="V26" s="112">
        <f t="shared" si="6"/>
      </c>
      <c r="W26" s="223">
        <f t="shared" si="4"/>
      </c>
      <c r="X26" s="223">
        <f t="shared" si="5"/>
      </c>
      <c r="Y26" s="250">
        <f t="shared" si="8"/>
      </c>
      <c r="Z26" s="180"/>
      <c r="AA26" s="180"/>
      <c r="AB26" s="180"/>
      <c r="AC26" s="180"/>
      <c r="AD26" s="180"/>
      <c r="AE26" s="285"/>
    </row>
    <row r="27" spans="1:31" s="189" customFormat="1" ht="12">
      <c r="A27" s="304">
        <v>20</v>
      </c>
      <c r="B27" s="181"/>
      <c r="C27" s="181"/>
      <c r="D27" s="181"/>
      <c r="E27" s="243"/>
      <c r="F27" s="182"/>
      <c r="G27" s="183"/>
      <c r="H27" s="183"/>
      <c r="I27" s="183"/>
      <c r="J27" s="184"/>
      <c r="K27" s="185"/>
      <c r="L27" s="181"/>
      <c r="M27" s="186">
        <f t="shared" si="0"/>
      </c>
      <c r="N27" s="227">
        <f t="shared" si="1"/>
      </c>
      <c r="O27" s="227">
        <f t="shared" si="2"/>
      </c>
      <c r="P27" s="227">
        <f t="shared" si="3"/>
      </c>
      <c r="Q27" s="182"/>
      <c r="R27" s="187">
        <f>IF(ISERROR(VLOOKUP($Q27,#REF!,2,FALSE)),"",VLOOKUP($Q27,#REF!,2,FALSE))</f>
      </c>
      <c r="S27" s="182"/>
      <c r="T27" s="182"/>
      <c r="U27" s="188"/>
      <c r="V27" s="112">
        <f t="shared" si="6"/>
      </c>
      <c r="W27" s="223">
        <f t="shared" si="4"/>
      </c>
      <c r="X27" s="223">
        <f t="shared" si="5"/>
      </c>
      <c r="Y27" s="250">
        <f t="shared" si="8"/>
      </c>
      <c r="Z27" s="180"/>
      <c r="AA27" s="180"/>
      <c r="AB27" s="180"/>
      <c r="AC27" s="180"/>
      <c r="AD27" s="180"/>
      <c r="AE27" s="285"/>
    </row>
    <row r="28" spans="1:31" s="189" customFormat="1" ht="12">
      <c r="A28" s="304">
        <v>21</v>
      </c>
      <c r="B28" s="181"/>
      <c r="C28" s="181"/>
      <c r="D28" s="181"/>
      <c r="E28" s="243"/>
      <c r="F28" s="182"/>
      <c r="G28" s="183"/>
      <c r="H28" s="183"/>
      <c r="I28" s="183"/>
      <c r="J28" s="184"/>
      <c r="K28" s="185"/>
      <c r="L28" s="181"/>
      <c r="M28" s="186">
        <f t="shared" si="0"/>
      </c>
      <c r="N28" s="227">
        <f t="shared" si="1"/>
      </c>
      <c r="O28" s="227">
        <f t="shared" si="2"/>
      </c>
      <c r="P28" s="227">
        <f t="shared" si="3"/>
      </c>
      <c r="Q28" s="182"/>
      <c r="R28" s="187">
        <f>IF(ISERROR(VLOOKUP($Q28,#REF!,2,FALSE)),"",VLOOKUP($Q28,#REF!,2,FALSE))</f>
      </c>
      <c r="S28" s="182"/>
      <c r="T28" s="182"/>
      <c r="U28" s="188"/>
      <c r="V28" s="112">
        <f t="shared" si="6"/>
      </c>
      <c r="W28" s="223">
        <f t="shared" si="4"/>
      </c>
      <c r="X28" s="223">
        <f t="shared" si="5"/>
      </c>
      <c r="Y28" s="250">
        <f t="shared" si="8"/>
      </c>
      <c r="Z28" s="180"/>
      <c r="AA28" s="180"/>
      <c r="AB28" s="180"/>
      <c r="AC28" s="180"/>
      <c r="AD28" s="180"/>
      <c r="AE28" s="285"/>
    </row>
    <row r="29" spans="1:31" s="189" customFormat="1" ht="12">
      <c r="A29" s="304">
        <v>22</v>
      </c>
      <c r="B29" s="181"/>
      <c r="C29" s="181"/>
      <c r="D29" s="181"/>
      <c r="E29" s="243"/>
      <c r="F29" s="182"/>
      <c r="G29" s="183"/>
      <c r="H29" s="183"/>
      <c r="I29" s="183"/>
      <c r="J29" s="184"/>
      <c r="K29" s="185"/>
      <c r="L29" s="181"/>
      <c r="M29" s="186">
        <f t="shared" si="0"/>
      </c>
      <c r="N29" s="227">
        <f t="shared" si="1"/>
      </c>
      <c r="O29" s="227">
        <f t="shared" si="2"/>
      </c>
      <c r="P29" s="227">
        <f t="shared" si="3"/>
      </c>
      <c r="Q29" s="182"/>
      <c r="R29" s="187">
        <f>IF(ISERROR(VLOOKUP($Q29,#REF!,2,FALSE)),"",VLOOKUP($Q29,#REF!,2,FALSE))</f>
      </c>
      <c r="S29" s="182"/>
      <c r="T29" s="182"/>
      <c r="U29" s="188"/>
      <c r="V29" s="112">
        <f t="shared" si="6"/>
      </c>
      <c r="W29" s="223">
        <f t="shared" si="4"/>
      </c>
      <c r="X29" s="223">
        <f t="shared" si="5"/>
      </c>
      <c r="Y29" s="250">
        <f t="shared" si="8"/>
      </c>
      <c r="Z29" s="180"/>
      <c r="AA29" s="180"/>
      <c r="AB29" s="180"/>
      <c r="AC29" s="180"/>
      <c r="AD29" s="180"/>
      <c r="AE29" s="285"/>
    </row>
    <row r="30" spans="1:31" s="189" customFormat="1" ht="12">
      <c r="A30" s="304">
        <v>23</v>
      </c>
      <c r="B30" s="181"/>
      <c r="C30" s="181"/>
      <c r="D30" s="181"/>
      <c r="E30" s="243"/>
      <c r="F30" s="182"/>
      <c r="G30" s="183"/>
      <c r="H30" s="183"/>
      <c r="I30" s="183"/>
      <c r="J30" s="184"/>
      <c r="K30" s="185"/>
      <c r="L30" s="181"/>
      <c r="M30" s="186">
        <f t="shared" si="0"/>
      </c>
      <c r="N30" s="227">
        <f t="shared" si="1"/>
      </c>
      <c r="O30" s="227">
        <f t="shared" si="2"/>
      </c>
      <c r="P30" s="227">
        <f t="shared" si="3"/>
      </c>
      <c r="Q30" s="182"/>
      <c r="R30" s="187">
        <f>IF(ISERROR(VLOOKUP($Q30,#REF!,2,FALSE)),"",VLOOKUP($Q30,#REF!,2,FALSE))</f>
      </c>
      <c r="S30" s="182"/>
      <c r="T30" s="182"/>
      <c r="U30" s="188"/>
      <c r="V30" s="112">
        <f t="shared" si="6"/>
      </c>
      <c r="W30" s="223">
        <f t="shared" si="4"/>
      </c>
      <c r="X30" s="223">
        <f t="shared" si="5"/>
      </c>
      <c r="Y30" s="250">
        <f t="shared" si="8"/>
      </c>
      <c r="Z30" s="180"/>
      <c r="AA30" s="180"/>
      <c r="AB30" s="180"/>
      <c r="AC30" s="180"/>
      <c r="AD30" s="180"/>
      <c r="AE30" s="285"/>
    </row>
    <row r="31" spans="1:31" s="189" customFormat="1" ht="12">
      <c r="A31" s="304">
        <v>24</v>
      </c>
      <c r="B31" s="181"/>
      <c r="C31" s="181"/>
      <c r="D31" s="181"/>
      <c r="E31" s="243"/>
      <c r="F31" s="182"/>
      <c r="G31" s="183"/>
      <c r="H31" s="183"/>
      <c r="I31" s="183"/>
      <c r="J31" s="184"/>
      <c r="K31" s="185"/>
      <c r="L31" s="181"/>
      <c r="M31" s="186">
        <f t="shared" si="0"/>
      </c>
      <c r="N31" s="227">
        <f t="shared" si="1"/>
      </c>
      <c r="O31" s="227">
        <f t="shared" si="2"/>
      </c>
      <c r="P31" s="227">
        <f t="shared" si="3"/>
      </c>
      <c r="Q31" s="182"/>
      <c r="R31" s="187">
        <f>IF(ISERROR(VLOOKUP($Q31,#REF!,2,FALSE)),"",VLOOKUP($Q31,#REF!,2,FALSE))</f>
      </c>
      <c r="S31" s="182"/>
      <c r="T31" s="182"/>
      <c r="U31" s="188"/>
      <c r="V31" s="112">
        <f t="shared" si="6"/>
      </c>
      <c r="W31" s="223">
        <f t="shared" si="4"/>
      </c>
      <c r="X31" s="223">
        <f t="shared" si="5"/>
      </c>
      <c r="Y31" s="250">
        <f t="shared" si="8"/>
      </c>
      <c r="Z31" s="180"/>
      <c r="AA31" s="180"/>
      <c r="AB31" s="180"/>
      <c r="AC31" s="180"/>
      <c r="AD31" s="180"/>
      <c r="AE31" s="285"/>
    </row>
    <row r="32" spans="1:31" s="189" customFormat="1" ht="12">
      <c r="A32" s="304">
        <v>25</v>
      </c>
      <c r="B32" s="181"/>
      <c r="C32" s="181"/>
      <c r="D32" s="181"/>
      <c r="E32" s="243"/>
      <c r="F32" s="182"/>
      <c r="G32" s="183"/>
      <c r="H32" s="183"/>
      <c r="I32" s="183"/>
      <c r="J32" s="184"/>
      <c r="K32" s="185"/>
      <c r="L32" s="181"/>
      <c r="M32" s="186">
        <f t="shared" si="0"/>
      </c>
      <c r="N32" s="227">
        <f t="shared" si="1"/>
      </c>
      <c r="O32" s="227">
        <f t="shared" si="2"/>
      </c>
      <c r="P32" s="227">
        <f t="shared" si="3"/>
      </c>
      <c r="Q32" s="182"/>
      <c r="R32" s="187">
        <f>IF(ISERROR(VLOOKUP($Q32,#REF!,2,FALSE)),"",VLOOKUP($Q32,#REF!,2,FALSE))</f>
      </c>
      <c r="S32" s="182"/>
      <c r="T32" s="182"/>
      <c r="U32" s="188"/>
      <c r="V32" s="112">
        <f t="shared" si="6"/>
      </c>
      <c r="W32" s="223">
        <f t="shared" si="4"/>
      </c>
      <c r="X32" s="223">
        <f t="shared" si="5"/>
      </c>
      <c r="Y32" s="250">
        <f t="shared" si="8"/>
      </c>
      <c r="Z32" s="180"/>
      <c r="AA32" s="180"/>
      <c r="AB32" s="180"/>
      <c r="AC32" s="180"/>
      <c r="AD32" s="180"/>
      <c r="AE32" s="285"/>
    </row>
    <row r="33" spans="1:31" s="189" customFormat="1" ht="12">
      <c r="A33" s="304">
        <v>26</v>
      </c>
      <c r="B33" s="181"/>
      <c r="C33" s="181"/>
      <c r="D33" s="181"/>
      <c r="E33" s="243"/>
      <c r="F33" s="182"/>
      <c r="G33" s="183"/>
      <c r="H33" s="183"/>
      <c r="I33" s="183"/>
      <c r="J33" s="184"/>
      <c r="K33" s="185"/>
      <c r="L33" s="181"/>
      <c r="M33" s="186">
        <f t="shared" si="0"/>
      </c>
      <c r="N33" s="227">
        <f t="shared" si="1"/>
      </c>
      <c r="O33" s="227">
        <f t="shared" si="2"/>
      </c>
      <c r="P33" s="227">
        <f t="shared" si="3"/>
      </c>
      <c r="Q33" s="182"/>
      <c r="R33" s="187">
        <f>IF(ISERROR(VLOOKUP($Q33,#REF!,2,FALSE)),"",VLOOKUP($Q33,#REF!,2,FALSE))</f>
      </c>
      <c r="S33" s="182"/>
      <c r="T33" s="182"/>
      <c r="U33" s="188"/>
      <c r="V33" s="112">
        <f t="shared" si="6"/>
      </c>
      <c r="W33" s="223">
        <f t="shared" si="4"/>
      </c>
      <c r="X33" s="223">
        <f t="shared" si="5"/>
      </c>
      <c r="Y33" s="250">
        <f t="shared" si="8"/>
      </c>
      <c r="Z33" s="180"/>
      <c r="AA33" s="180"/>
      <c r="AB33" s="180"/>
      <c r="AC33" s="180"/>
      <c r="AD33" s="180"/>
      <c r="AE33" s="285"/>
    </row>
    <row r="34" spans="1:31" s="189" customFormat="1" ht="12">
      <c r="A34" s="304">
        <v>27</v>
      </c>
      <c r="B34" s="181"/>
      <c r="C34" s="181"/>
      <c r="D34" s="181"/>
      <c r="E34" s="243"/>
      <c r="F34" s="182"/>
      <c r="G34" s="183"/>
      <c r="H34" s="183"/>
      <c r="I34" s="183"/>
      <c r="J34" s="184"/>
      <c r="K34" s="185"/>
      <c r="L34" s="181"/>
      <c r="M34" s="186">
        <f t="shared" si="0"/>
      </c>
      <c r="N34" s="227">
        <f t="shared" si="1"/>
      </c>
      <c r="O34" s="227">
        <f t="shared" si="2"/>
      </c>
      <c r="P34" s="227">
        <f t="shared" si="3"/>
      </c>
      <c r="Q34" s="182"/>
      <c r="R34" s="187">
        <f>IF(ISERROR(VLOOKUP($Q34,#REF!,2,FALSE)),"",VLOOKUP($Q34,#REF!,2,FALSE))</f>
      </c>
      <c r="S34" s="182"/>
      <c r="T34" s="182"/>
      <c r="U34" s="188"/>
      <c r="V34" s="112">
        <f t="shared" si="6"/>
      </c>
      <c r="W34" s="223">
        <f t="shared" si="4"/>
      </c>
      <c r="X34" s="223">
        <f t="shared" si="5"/>
      </c>
      <c r="Y34" s="250">
        <f t="shared" si="8"/>
      </c>
      <c r="Z34" s="180"/>
      <c r="AA34" s="180"/>
      <c r="AB34" s="180"/>
      <c r="AC34" s="180"/>
      <c r="AD34" s="180"/>
      <c r="AE34" s="285"/>
    </row>
    <row r="35" spans="1:31" s="189" customFormat="1" ht="12">
      <c r="A35" s="304">
        <v>28</v>
      </c>
      <c r="B35" s="181"/>
      <c r="C35" s="181"/>
      <c r="D35" s="181"/>
      <c r="E35" s="243"/>
      <c r="F35" s="182"/>
      <c r="G35" s="183"/>
      <c r="H35" s="183"/>
      <c r="I35" s="183"/>
      <c r="J35" s="184"/>
      <c r="K35" s="185"/>
      <c r="L35" s="181"/>
      <c r="M35" s="186">
        <f t="shared" si="0"/>
      </c>
      <c r="N35" s="227">
        <f t="shared" si="1"/>
      </c>
      <c r="O35" s="227">
        <f t="shared" si="2"/>
      </c>
      <c r="P35" s="227">
        <f t="shared" si="3"/>
      </c>
      <c r="Q35" s="182"/>
      <c r="R35" s="187">
        <f>IF(ISERROR(VLOOKUP($Q35,#REF!,2,FALSE)),"",VLOOKUP($Q35,#REF!,2,FALSE))</f>
      </c>
      <c r="S35" s="182"/>
      <c r="T35" s="182"/>
      <c r="U35" s="188"/>
      <c r="V35" s="112">
        <f t="shared" si="6"/>
      </c>
      <c r="W35" s="223">
        <f t="shared" si="4"/>
      </c>
      <c r="X35" s="223">
        <f t="shared" si="5"/>
      </c>
      <c r="Y35" s="250">
        <f t="shared" si="8"/>
      </c>
      <c r="Z35" s="180"/>
      <c r="AA35" s="180"/>
      <c r="AB35" s="180"/>
      <c r="AC35" s="180"/>
      <c r="AD35" s="180"/>
      <c r="AE35" s="285"/>
    </row>
    <row r="36" spans="1:31" s="189" customFormat="1" ht="12">
      <c r="A36" s="304">
        <v>29</v>
      </c>
      <c r="B36" s="181"/>
      <c r="C36" s="181"/>
      <c r="D36" s="181"/>
      <c r="E36" s="243"/>
      <c r="F36" s="182"/>
      <c r="G36" s="183"/>
      <c r="H36" s="183"/>
      <c r="I36" s="183"/>
      <c r="J36" s="184"/>
      <c r="K36" s="185"/>
      <c r="L36" s="181"/>
      <c r="M36" s="186">
        <f t="shared" si="0"/>
      </c>
      <c r="N36" s="227">
        <f t="shared" si="1"/>
      </c>
      <c r="O36" s="227">
        <f t="shared" si="2"/>
      </c>
      <c r="P36" s="227">
        <f t="shared" si="3"/>
      </c>
      <c r="Q36" s="182"/>
      <c r="R36" s="187">
        <f>IF(ISERROR(VLOOKUP($Q36,#REF!,2,FALSE)),"",VLOOKUP($Q36,#REF!,2,FALSE))</f>
      </c>
      <c r="S36" s="182"/>
      <c r="T36" s="182"/>
      <c r="U36" s="188"/>
      <c r="V36" s="112">
        <f t="shared" si="6"/>
      </c>
      <c r="W36" s="223">
        <f t="shared" si="4"/>
      </c>
      <c r="X36" s="223">
        <f t="shared" si="5"/>
      </c>
      <c r="Y36" s="250">
        <f t="shared" si="8"/>
      </c>
      <c r="Z36" s="180"/>
      <c r="AA36" s="180"/>
      <c r="AB36" s="180"/>
      <c r="AC36" s="180"/>
      <c r="AD36" s="180"/>
      <c r="AE36" s="285"/>
    </row>
    <row r="37" spans="1:31" s="189" customFormat="1" ht="12">
      <c r="A37" s="304">
        <v>30</v>
      </c>
      <c r="B37" s="181"/>
      <c r="C37" s="181"/>
      <c r="D37" s="181"/>
      <c r="E37" s="243"/>
      <c r="F37" s="182"/>
      <c r="G37" s="183"/>
      <c r="H37" s="183"/>
      <c r="I37" s="183"/>
      <c r="J37" s="184"/>
      <c r="K37" s="185"/>
      <c r="L37" s="181"/>
      <c r="M37" s="186">
        <f t="shared" si="0"/>
      </c>
      <c r="N37" s="227">
        <f t="shared" si="1"/>
      </c>
      <c r="O37" s="227">
        <f t="shared" si="2"/>
      </c>
      <c r="P37" s="227">
        <f t="shared" si="3"/>
      </c>
      <c r="Q37" s="182"/>
      <c r="R37" s="187">
        <f>IF(ISERROR(VLOOKUP($Q37,#REF!,2,FALSE)),"",VLOOKUP($Q37,#REF!,2,FALSE))</f>
      </c>
      <c r="S37" s="182"/>
      <c r="T37" s="182"/>
      <c r="U37" s="188"/>
      <c r="V37" s="112">
        <f t="shared" si="6"/>
      </c>
      <c r="W37" s="223">
        <f t="shared" si="4"/>
      </c>
      <c r="X37" s="223">
        <f t="shared" si="5"/>
      </c>
      <c r="Y37" s="250">
        <f t="shared" si="8"/>
      </c>
      <c r="Z37" s="180"/>
      <c r="AA37" s="180"/>
      <c r="AB37" s="180"/>
      <c r="AC37" s="180"/>
      <c r="AD37" s="180"/>
      <c r="AE37" s="285"/>
    </row>
    <row r="38" spans="1:31" s="189" customFormat="1" ht="12">
      <c r="A38" s="304">
        <v>31</v>
      </c>
      <c r="B38" s="181"/>
      <c r="C38" s="181"/>
      <c r="D38" s="181"/>
      <c r="E38" s="243"/>
      <c r="F38" s="182"/>
      <c r="G38" s="183"/>
      <c r="H38" s="183"/>
      <c r="I38" s="183"/>
      <c r="J38" s="184"/>
      <c r="K38" s="185"/>
      <c r="L38" s="181"/>
      <c r="M38" s="186">
        <f t="shared" si="0"/>
      </c>
      <c r="N38" s="227">
        <f t="shared" si="1"/>
      </c>
      <c r="O38" s="227">
        <f t="shared" si="2"/>
      </c>
      <c r="P38" s="227">
        <f t="shared" si="3"/>
      </c>
      <c r="Q38" s="182"/>
      <c r="R38" s="187">
        <f>IF(ISERROR(VLOOKUP($Q38,#REF!,2,FALSE)),"",VLOOKUP($Q38,#REF!,2,FALSE))</f>
      </c>
      <c r="S38" s="182"/>
      <c r="T38" s="182"/>
      <c r="U38" s="188"/>
      <c r="V38" s="112">
        <f t="shared" si="6"/>
      </c>
      <c r="W38" s="223">
        <f t="shared" si="4"/>
      </c>
      <c r="X38" s="223">
        <f t="shared" si="5"/>
      </c>
      <c r="Y38" s="250">
        <f t="shared" si="8"/>
      </c>
      <c r="Z38" s="180"/>
      <c r="AA38" s="180"/>
      <c r="AB38" s="180"/>
      <c r="AC38" s="180"/>
      <c r="AD38" s="180"/>
      <c r="AE38" s="285"/>
    </row>
    <row r="39" spans="1:31" s="189" customFormat="1" ht="12">
      <c r="A39" s="304">
        <v>32</v>
      </c>
      <c r="B39" s="181"/>
      <c r="C39" s="181"/>
      <c r="D39" s="181"/>
      <c r="E39" s="243"/>
      <c r="F39" s="182"/>
      <c r="G39" s="183"/>
      <c r="H39" s="183"/>
      <c r="I39" s="183"/>
      <c r="J39" s="184"/>
      <c r="K39" s="185"/>
      <c r="L39" s="181"/>
      <c r="M39" s="186">
        <f t="shared" si="0"/>
      </c>
      <c r="N39" s="227">
        <f t="shared" si="1"/>
      </c>
      <c r="O39" s="227">
        <f t="shared" si="2"/>
      </c>
      <c r="P39" s="227">
        <f t="shared" si="3"/>
      </c>
      <c r="Q39" s="182"/>
      <c r="R39" s="187">
        <f>IF(ISERROR(VLOOKUP($Q39,#REF!,2,FALSE)),"",VLOOKUP($Q39,#REF!,2,FALSE))</f>
      </c>
      <c r="S39" s="182"/>
      <c r="T39" s="182"/>
      <c r="U39" s="188"/>
      <c r="V39" s="112">
        <f t="shared" si="6"/>
      </c>
      <c r="W39" s="223">
        <f t="shared" si="4"/>
      </c>
      <c r="X39" s="223">
        <f t="shared" si="5"/>
      </c>
      <c r="Y39" s="250">
        <f t="shared" si="8"/>
      </c>
      <c r="Z39" s="180"/>
      <c r="AA39" s="180"/>
      <c r="AB39" s="180"/>
      <c r="AC39" s="180"/>
      <c r="AD39" s="180"/>
      <c r="AE39" s="285"/>
    </row>
    <row r="40" spans="1:31" s="189" customFormat="1" ht="12">
      <c r="A40" s="304">
        <v>33</v>
      </c>
      <c r="B40" s="181"/>
      <c r="C40" s="181"/>
      <c r="D40" s="181"/>
      <c r="E40" s="243"/>
      <c r="F40" s="182"/>
      <c r="G40" s="183"/>
      <c r="H40" s="183"/>
      <c r="I40" s="183"/>
      <c r="J40" s="184"/>
      <c r="K40" s="185"/>
      <c r="L40" s="181"/>
      <c r="M40" s="186">
        <f t="shared" si="0"/>
      </c>
      <c r="N40" s="227">
        <f t="shared" si="1"/>
      </c>
      <c r="O40" s="227">
        <f t="shared" si="2"/>
      </c>
      <c r="P40" s="227">
        <f t="shared" si="3"/>
      </c>
      <c r="Q40" s="182"/>
      <c r="R40" s="187">
        <f>IF(ISERROR(VLOOKUP($Q40,#REF!,2,FALSE)),"",VLOOKUP($Q40,#REF!,2,FALSE))</f>
      </c>
      <c r="S40" s="182"/>
      <c r="T40" s="182"/>
      <c r="U40" s="188"/>
      <c r="V40" s="112">
        <f t="shared" si="6"/>
      </c>
      <c r="W40" s="223">
        <f t="shared" si="4"/>
      </c>
      <c r="X40" s="223">
        <f t="shared" si="5"/>
      </c>
      <c r="Y40" s="250">
        <f t="shared" si="8"/>
      </c>
      <c r="Z40" s="180"/>
      <c r="AA40" s="180"/>
      <c r="AB40" s="180"/>
      <c r="AC40" s="180"/>
      <c r="AD40" s="180"/>
      <c r="AE40" s="285"/>
    </row>
    <row r="41" spans="1:31" s="189" customFormat="1" ht="12">
      <c r="A41" s="304">
        <v>34</v>
      </c>
      <c r="B41" s="181"/>
      <c r="C41" s="181"/>
      <c r="D41" s="181"/>
      <c r="E41" s="243"/>
      <c r="F41" s="182"/>
      <c r="G41" s="183"/>
      <c r="H41" s="183"/>
      <c r="I41" s="183"/>
      <c r="J41" s="184"/>
      <c r="K41" s="185"/>
      <c r="L41" s="181"/>
      <c r="M41" s="186">
        <f t="shared" si="0"/>
      </c>
      <c r="N41" s="227">
        <f t="shared" si="1"/>
      </c>
      <c r="O41" s="227">
        <f t="shared" si="2"/>
      </c>
      <c r="P41" s="227">
        <f t="shared" si="3"/>
      </c>
      <c r="Q41" s="182"/>
      <c r="R41" s="187">
        <f>IF(ISERROR(VLOOKUP($Q41,#REF!,2,FALSE)),"",VLOOKUP($Q41,#REF!,2,FALSE))</f>
      </c>
      <c r="S41" s="182"/>
      <c r="T41" s="182"/>
      <c r="U41" s="188"/>
      <c r="V41" s="112">
        <f t="shared" si="6"/>
      </c>
      <c r="W41" s="223">
        <f t="shared" si="4"/>
      </c>
      <c r="X41" s="223">
        <f t="shared" si="5"/>
      </c>
      <c r="Y41" s="250">
        <f t="shared" si="8"/>
      </c>
      <c r="Z41" s="180"/>
      <c r="AA41" s="180"/>
      <c r="AB41" s="180"/>
      <c r="AC41" s="180"/>
      <c r="AD41" s="180"/>
      <c r="AE41" s="285"/>
    </row>
    <row r="42" spans="1:31" s="189" customFormat="1" ht="12">
      <c r="A42" s="304">
        <v>35</v>
      </c>
      <c r="B42" s="181"/>
      <c r="C42" s="181"/>
      <c r="D42" s="181"/>
      <c r="E42" s="243"/>
      <c r="F42" s="182"/>
      <c r="G42" s="183"/>
      <c r="H42" s="183"/>
      <c r="I42" s="183"/>
      <c r="J42" s="184"/>
      <c r="K42" s="185"/>
      <c r="L42" s="181"/>
      <c r="M42" s="186">
        <f t="shared" si="0"/>
      </c>
      <c r="N42" s="227">
        <f t="shared" si="1"/>
      </c>
      <c r="O42" s="227">
        <f t="shared" si="2"/>
      </c>
      <c r="P42" s="227">
        <f t="shared" si="3"/>
      </c>
      <c r="Q42" s="182"/>
      <c r="R42" s="187">
        <f>IF(ISERROR(VLOOKUP($Q42,#REF!,2,FALSE)),"",VLOOKUP($Q42,#REF!,2,FALSE))</f>
      </c>
      <c r="S42" s="182"/>
      <c r="T42" s="182"/>
      <c r="U42" s="188"/>
      <c r="V42" s="112">
        <f t="shared" si="6"/>
      </c>
      <c r="W42" s="223">
        <f t="shared" si="4"/>
      </c>
      <c r="X42" s="223">
        <f t="shared" si="5"/>
      </c>
      <c r="Y42" s="250">
        <f t="shared" si="8"/>
      </c>
      <c r="Z42" s="180"/>
      <c r="AA42" s="180"/>
      <c r="AB42" s="180"/>
      <c r="AC42" s="180"/>
      <c r="AD42" s="180"/>
      <c r="AE42" s="285"/>
    </row>
    <row r="43" spans="1:31" s="189" customFormat="1" ht="12">
      <c r="A43" s="304">
        <v>36</v>
      </c>
      <c r="B43" s="181"/>
      <c r="C43" s="181"/>
      <c r="D43" s="181"/>
      <c r="E43" s="243"/>
      <c r="F43" s="182"/>
      <c r="G43" s="183"/>
      <c r="H43" s="183"/>
      <c r="I43" s="183"/>
      <c r="J43" s="184"/>
      <c r="K43" s="185"/>
      <c r="L43" s="181"/>
      <c r="M43" s="186">
        <f t="shared" si="0"/>
      </c>
      <c r="N43" s="227">
        <f t="shared" si="1"/>
      </c>
      <c r="O43" s="227">
        <f t="shared" si="2"/>
      </c>
      <c r="P43" s="227">
        <f t="shared" si="3"/>
      </c>
      <c r="Q43" s="182"/>
      <c r="R43" s="187">
        <f>IF(ISERROR(VLOOKUP($Q43,#REF!,2,FALSE)),"",VLOOKUP($Q43,#REF!,2,FALSE))</f>
      </c>
      <c r="S43" s="182"/>
      <c r="T43" s="182"/>
      <c r="U43" s="188"/>
      <c r="V43" s="112">
        <f t="shared" si="6"/>
      </c>
      <c r="W43" s="223">
        <f t="shared" si="4"/>
      </c>
      <c r="X43" s="223">
        <f t="shared" si="5"/>
      </c>
      <c r="Y43" s="250">
        <f t="shared" si="8"/>
      </c>
      <c r="Z43" s="180"/>
      <c r="AA43" s="180"/>
      <c r="AB43" s="180"/>
      <c r="AC43" s="180"/>
      <c r="AD43" s="180"/>
      <c r="AE43" s="285"/>
    </row>
    <row r="44" spans="1:31" s="189" customFormat="1" ht="12">
      <c r="A44" s="304">
        <v>37</v>
      </c>
      <c r="B44" s="181"/>
      <c r="C44" s="181"/>
      <c r="D44" s="181"/>
      <c r="E44" s="243"/>
      <c r="F44" s="182"/>
      <c r="G44" s="183"/>
      <c r="H44" s="183"/>
      <c r="I44" s="183"/>
      <c r="J44" s="184"/>
      <c r="K44" s="185"/>
      <c r="L44" s="181"/>
      <c r="M44" s="186">
        <f t="shared" si="0"/>
      </c>
      <c r="N44" s="227">
        <f t="shared" si="1"/>
      </c>
      <c r="O44" s="227">
        <f t="shared" si="2"/>
      </c>
      <c r="P44" s="227">
        <f t="shared" si="3"/>
      </c>
      <c r="Q44" s="182"/>
      <c r="R44" s="187">
        <f>IF(ISERROR(VLOOKUP($Q44,#REF!,2,FALSE)),"",VLOOKUP($Q44,#REF!,2,FALSE))</f>
      </c>
      <c r="S44" s="182"/>
      <c r="T44" s="182"/>
      <c r="U44" s="188"/>
      <c r="V44" s="112">
        <f t="shared" si="6"/>
      </c>
      <c r="W44" s="223">
        <f t="shared" si="4"/>
      </c>
      <c r="X44" s="223">
        <f t="shared" si="5"/>
      </c>
      <c r="Y44" s="250">
        <f t="shared" si="8"/>
      </c>
      <c r="Z44" s="180"/>
      <c r="AA44" s="180"/>
      <c r="AB44" s="180"/>
      <c r="AC44" s="180"/>
      <c r="AD44" s="180"/>
      <c r="AE44" s="285"/>
    </row>
    <row r="45" spans="1:31" s="189" customFormat="1" ht="12">
      <c r="A45" s="304">
        <v>38</v>
      </c>
      <c r="B45" s="181"/>
      <c r="C45" s="181"/>
      <c r="D45" s="181"/>
      <c r="E45" s="243"/>
      <c r="F45" s="182"/>
      <c r="G45" s="183"/>
      <c r="H45" s="183"/>
      <c r="I45" s="183"/>
      <c r="J45" s="184"/>
      <c r="K45" s="185"/>
      <c r="L45" s="181"/>
      <c r="M45" s="186">
        <f t="shared" si="0"/>
      </c>
      <c r="N45" s="227">
        <f t="shared" si="1"/>
      </c>
      <c r="O45" s="227">
        <f t="shared" si="2"/>
      </c>
      <c r="P45" s="227">
        <f t="shared" si="3"/>
      </c>
      <c r="Q45" s="182"/>
      <c r="R45" s="187">
        <f>IF(ISERROR(VLOOKUP($Q45,#REF!,2,FALSE)),"",VLOOKUP($Q45,#REF!,2,FALSE))</f>
      </c>
      <c r="S45" s="182"/>
      <c r="T45" s="182"/>
      <c r="U45" s="188"/>
      <c r="V45" s="112">
        <f t="shared" si="6"/>
      </c>
      <c r="W45" s="223">
        <f t="shared" si="4"/>
      </c>
      <c r="X45" s="223">
        <f t="shared" si="5"/>
      </c>
      <c r="Y45" s="250">
        <f t="shared" si="8"/>
      </c>
      <c r="Z45" s="180"/>
      <c r="AA45" s="180"/>
      <c r="AB45" s="180"/>
      <c r="AC45" s="180"/>
      <c r="AD45" s="180"/>
      <c r="AE45" s="285"/>
    </row>
    <row r="46" spans="1:31" s="189" customFormat="1" ht="12">
      <c r="A46" s="304">
        <v>39</v>
      </c>
      <c r="B46" s="181"/>
      <c r="C46" s="181"/>
      <c r="D46" s="181"/>
      <c r="E46" s="243"/>
      <c r="F46" s="182"/>
      <c r="G46" s="183"/>
      <c r="H46" s="183"/>
      <c r="I46" s="183"/>
      <c r="J46" s="184"/>
      <c r="K46" s="185"/>
      <c r="L46" s="181"/>
      <c r="M46" s="186">
        <f t="shared" si="0"/>
      </c>
      <c r="N46" s="227">
        <f t="shared" si="1"/>
      </c>
      <c r="O46" s="227">
        <f t="shared" si="2"/>
      </c>
      <c r="P46" s="227">
        <f t="shared" si="3"/>
      </c>
      <c r="Q46" s="182"/>
      <c r="R46" s="187">
        <f>IF(ISERROR(VLOOKUP($Q46,#REF!,2,FALSE)),"",VLOOKUP($Q46,#REF!,2,FALSE))</f>
      </c>
      <c r="S46" s="182"/>
      <c r="T46" s="182"/>
      <c r="U46" s="188"/>
      <c r="V46" s="112">
        <f t="shared" si="6"/>
      </c>
      <c r="W46" s="223">
        <f t="shared" si="4"/>
      </c>
      <c r="X46" s="223">
        <f t="shared" si="5"/>
      </c>
      <c r="Y46" s="250">
        <f t="shared" si="8"/>
      </c>
      <c r="Z46" s="180"/>
      <c r="AA46" s="180"/>
      <c r="AB46" s="180"/>
      <c r="AC46" s="180"/>
      <c r="AD46" s="180"/>
      <c r="AE46" s="285"/>
    </row>
    <row r="47" spans="1:31" s="189" customFormat="1" ht="12">
      <c r="A47" s="304">
        <v>40</v>
      </c>
      <c r="B47" s="181"/>
      <c r="C47" s="181"/>
      <c r="D47" s="181"/>
      <c r="E47" s="243"/>
      <c r="F47" s="182"/>
      <c r="G47" s="183"/>
      <c r="H47" s="183"/>
      <c r="I47" s="183"/>
      <c r="J47" s="184"/>
      <c r="K47" s="185"/>
      <c r="L47" s="181"/>
      <c r="M47" s="186">
        <f t="shared" si="0"/>
      </c>
      <c r="N47" s="227">
        <f t="shared" si="1"/>
      </c>
      <c r="O47" s="227">
        <f t="shared" si="2"/>
      </c>
      <c r="P47" s="227">
        <f t="shared" si="3"/>
      </c>
      <c r="Q47" s="182"/>
      <c r="R47" s="187">
        <f>IF(ISERROR(VLOOKUP($Q47,#REF!,2,FALSE)),"",VLOOKUP($Q47,#REF!,2,FALSE))</f>
      </c>
      <c r="S47" s="182"/>
      <c r="T47" s="182"/>
      <c r="U47" s="188"/>
      <c r="V47" s="112">
        <f t="shared" si="6"/>
      </c>
      <c r="W47" s="223">
        <f t="shared" si="4"/>
      </c>
      <c r="X47" s="223">
        <f t="shared" si="5"/>
      </c>
      <c r="Y47" s="250">
        <f t="shared" si="8"/>
      </c>
      <c r="Z47" s="180"/>
      <c r="AA47" s="180"/>
      <c r="AB47" s="180"/>
      <c r="AC47" s="180"/>
      <c r="AD47" s="180"/>
      <c r="AE47" s="285"/>
    </row>
    <row r="48" spans="1:31" s="189" customFormat="1" ht="12">
      <c r="A48" s="304">
        <v>41</v>
      </c>
      <c r="B48" s="181"/>
      <c r="C48" s="181"/>
      <c r="D48" s="181"/>
      <c r="E48" s="243"/>
      <c r="F48" s="182"/>
      <c r="G48" s="183"/>
      <c r="H48" s="183"/>
      <c r="I48" s="183"/>
      <c r="J48" s="184"/>
      <c r="K48" s="185"/>
      <c r="L48" s="181"/>
      <c r="M48" s="186">
        <f t="shared" si="0"/>
      </c>
      <c r="N48" s="227">
        <f t="shared" si="1"/>
      </c>
      <c r="O48" s="227">
        <f t="shared" si="2"/>
      </c>
      <c r="P48" s="227">
        <f t="shared" si="3"/>
      </c>
      <c r="Q48" s="182"/>
      <c r="R48" s="187">
        <f>IF(ISERROR(VLOOKUP($Q48,#REF!,2,FALSE)),"",VLOOKUP($Q48,#REF!,2,FALSE))</f>
      </c>
      <c r="S48" s="182"/>
      <c r="T48" s="182"/>
      <c r="U48" s="188"/>
      <c r="V48" s="112">
        <f t="shared" si="6"/>
      </c>
      <c r="W48" s="223">
        <f t="shared" si="4"/>
      </c>
      <c r="X48" s="223">
        <f t="shared" si="5"/>
      </c>
      <c r="Y48" s="250">
        <f t="shared" si="8"/>
      </c>
      <c r="Z48" s="180"/>
      <c r="AA48" s="180"/>
      <c r="AB48" s="180"/>
      <c r="AC48" s="180"/>
      <c r="AD48" s="180"/>
      <c r="AE48" s="285"/>
    </row>
    <row r="49" spans="1:31" s="189" customFormat="1" ht="12">
      <c r="A49" s="304">
        <v>42</v>
      </c>
      <c r="B49" s="181"/>
      <c r="C49" s="181"/>
      <c r="D49" s="181"/>
      <c r="E49" s="243"/>
      <c r="F49" s="182"/>
      <c r="G49" s="183"/>
      <c r="H49" s="183"/>
      <c r="I49" s="183"/>
      <c r="J49" s="184"/>
      <c r="K49" s="185"/>
      <c r="L49" s="181"/>
      <c r="M49" s="186">
        <f t="shared" si="0"/>
      </c>
      <c r="N49" s="227">
        <f t="shared" si="1"/>
      </c>
      <c r="O49" s="227">
        <f t="shared" si="2"/>
      </c>
      <c r="P49" s="227">
        <f t="shared" si="3"/>
      </c>
      <c r="Q49" s="182"/>
      <c r="R49" s="187">
        <f>IF(ISERROR(VLOOKUP($Q49,#REF!,2,FALSE)),"",VLOOKUP($Q49,#REF!,2,FALSE))</f>
      </c>
      <c r="S49" s="182"/>
      <c r="T49" s="182"/>
      <c r="U49" s="188"/>
      <c r="V49" s="112">
        <f t="shared" si="6"/>
      </c>
      <c r="W49" s="223">
        <f t="shared" si="4"/>
      </c>
      <c r="X49" s="223">
        <f t="shared" si="5"/>
      </c>
      <c r="Y49" s="250">
        <f t="shared" si="8"/>
      </c>
      <c r="Z49" s="180"/>
      <c r="AA49" s="180"/>
      <c r="AB49" s="180"/>
      <c r="AC49" s="180"/>
      <c r="AD49" s="180"/>
      <c r="AE49" s="285"/>
    </row>
    <row r="50" spans="1:31" s="189" customFormat="1" ht="12">
      <c r="A50" s="304">
        <v>43</v>
      </c>
      <c r="B50" s="181"/>
      <c r="C50" s="181"/>
      <c r="D50" s="181"/>
      <c r="E50" s="243"/>
      <c r="F50" s="182"/>
      <c r="G50" s="183"/>
      <c r="H50" s="183"/>
      <c r="I50" s="183"/>
      <c r="J50" s="184"/>
      <c r="K50" s="185"/>
      <c r="L50" s="181"/>
      <c r="M50" s="186">
        <f t="shared" si="0"/>
      </c>
      <c r="N50" s="227">
        <f t="shared" si="1"/>
      </c>
      <c r="O50" s="227">
        <f t="shared" si="2"/>
      </c>
      <c r="P50" s="227">
        <f t="shared" si="3"/>
      </c>
      <c r="Q50" s="182"/>
      <c r="R50" s="187">
        <f>IF(ISERROR(VLOOKUP($Q50,#REF!,2,FALSE)),"",VLOOKUP($Q50,#REF!,2,FALSE))</f>
      </c>
      <c r="S50" s="182"/>
      <c r="T50" s="182"/>
      <c r="U50" s="188"/>
      <c r="V50" s="112">
        <f t="shared" si="6"/>
      </c>
      <c r="W50" s="223">
        <f t="shared" si="4"/>
      </c>
      <c r="X50" s="223">
        <f t="shared" si="5"/>
      </c>
      <c r="Y50" s="250">
        <f t="shared" si="8"/>
      </c>
      <c r="Z50" s="180"/>
      <c r="AA50" s="180"/>
      <c r="AB50" s="180"/>
      <c r="AC50" s="180"/>
      <c r="AD50" s="180"/>
      <c r="AE50" s="285"/>
    </row>
    <row r="51" spans="1:31" s="189" customFormat="1" ht="12">
      <c r="A51" s="304">
        <v>44</v>
      </c>
      <c r="B51" s="181"/>
      <c r="C51" s="181"/>
      <c r="D51" s="181"/>
      <c r="E51" s="243"/>
      <c r="F51" s="182"/>
      <c r="G51" s="183"/>
      <c r="H51" s="183"/>
      <c r="I51" s="183"/>
      <c r="J51" s="184"/>
      <c r="K51" s="185"/>
      <c r="L51" s="181"/>
      <c r="M51" s="186">
        <f t="shared" si="0"/>
      </c>
      <c r="N51" s="227">
        <f t="shared" si="1"/>
      </c>
      <c r="O51" s="227">
        <f t="shared" si="2"/>
      </c>
      <c r="P51" s="227">
        <f t="shared" si="3"/>
      </c>
      <c r="Q51" s="182"/>
      <c r="R51" s="187">
        <f>IF(ISERROR(VLOOKUP($Q51,#REF!,2,FALSE)),"",VLOOKUP($Q51,#REF!,2,FALSE))</f>
      </c>
      <c r="S51" s="182"/>
      <c r="T51" s="182"/>
      <c r="U51" s="188"/>
      <c r="V51" s="112">
        <f t="shared" si="6"/>
      </c>
      <c r="W51" s="223">
        <f t="shared" si="4"/>
      </c>
      <c r="X51" s="223">
        <f t="shared" si="5"/>
      </c>
      <c r="Y51" s="250">
        <f t="shared" si="8"/>
      </c>
      <c r="Z51" s="180"/>
      <c r="AA51" s="180"/>
      <c r="AB51" s="180"/>
      <c r="AC51" s="180"/>
      <c r="AD51" s="180"/>
      <c r="AE51" s="285"/>
    </row>
    <row r="52" spans="1:31" s="189" customFormat="1" ht="12">
      <c r="A52" s="304">
        <v>45</v>
      </c>
      <c r="B52" s="181"/>
      <c r="C52" s="181"/>
      <c r="D52" s="181"/>
      <c r="E52" s="243"/>
      <c r="F52" s="182"/>
      <c r="G52" s="183"/>
      <c r="H52" s="183"/>
      <c r="I52" s="183"/>
      <c r="J52" s="184"/>
      <c r="K52" s="185"/>
      <c r="L52" s="181"/>
      <c r="M52" s="186">
        <f t="shared" si="0"/>
      </c>
      <c r="N52" s="227">
        <f t="shared" si="1"/>
      </c>
      <c r="O52" s="227">
        <f t="shared" si="2"/>
      </c>
      <c r="P52" s="227">
        <f t="shared" si="3"/>
      </c>
      <c r="Q52" s="182"/>
      <c r="R52" s="187">
        <f>IF(ISERROR(VLOOKUP($Q52,#REF!,2,FALSE)),"",VLOOKUP($Q52,#REF!,2,FALSE))</f>
      </c>
      <c r="S52" s="182"/>
      <c r="T52" s="182"/>
      <c r="U52" s="188"/>
      <c r="V52" s="112">
        <f t="shared" si="6"/>
      </c>
      <c r="W52" s="223">
        <f t="shared" si="4"/>
      </c>
      <c r="X52" s="223">
        <f t="shared" si="5"/>
      </c>
      <c r="Y52" s="250">
        <f t="shared" si="8"/>
      </c>
      <c r="Z52" s="180"/>
      <c r="AA52" s="180"/>
      <c r="AB52" s="180"/>
      <c r="AC52" s="180"/>
      <c r="AD52" s="180"/>
      <c r="AE52" s="285"/>
    </row>
    <row r="53" spans="1:31" s="189" customFormat="1" ht="12">
      <c r="A53" s="304">
        <v>46</v>
      </c>
      <c r="B53" s="181"/>
      <c r="C53" s="181"/>
      <c r="D53" s="181"/>
      <c r="E53" s="243"/>
      <c r="F53" s="182"/>
      <c r="G53" s="183"/>
      <c r="H53" s="183"/>
      <c r="I53" s="183"/>
      <c r="J53" s="184"/>
      <c r="K53" s="185"/>
      <c r="L53" s="181"/>
      <c r="M53" s="186">
        <f t="shared" si="0"/>
      </c>
      <c r="N53" s="227">
        <f t="shared" si="1"/>
      </c>
      <c r="O53" s="227">
        <f t="shared" si="2"/>
      </c>
      <c r="P53" s="227">
        <f t="shared" si="3"/>
      </c>
      <c r="Q53" s="182"/>
      <c r="R53" s="187">
        <f>IF(ISERROR(VLOOKUP($Q53,#REF!,2,FALSE)),"",VLOOKUP($Q53,#REF!,2,FALSE))</f>
      </c>
      <c r="S53" s="182"/>
      <c r="T53" s="182"/>
      <c r="U53" s="188"/>
      <c r="V53" s="112">
        <f t="shared" si="6"/>
      </c>
      <c r="W53" s="223">
        <f t="shared" si="4"/>
      </c>
      <c r="X53" s="223">
        <f t="shared" si="5"/>
      </c>
      <c r="Y53" s="250">
        <f t="shared" si="8"/>
      </c>
      <c r="Z53" s="180"/>
      <c r="AA53" s="180"/>
      <c r="AB53" s="180"/>
      <c r="AC53" s="180"/>
      <c r="AD53" s="180"/>
      <c r="AE53" s="285"/>
    </row>
    <row r="54" spans="1:31" s="189" customFormat="1" ht="12">
      <c r="A54" s="304">
        <v>47</v>
      </c>
      <c r="B54" s="181"/>
      <c r="C54" s="181"/>
      <c r="D54" s="181"/>
      <c r="E54" s="243"/>
      <c r="F54" s="182"/>
      <c r="G54" s="183"/>
      <c r="H54" s="183"/>
      <c r="I54" s="183"/>
      <c r="J54" s="184"/>
      <c r="K54" s="185"/>
      <c r="L54" s="181"/>
      <c r="M54" s="186">
        <f t="shared" si="0"/>
      </c>
      <c r="N54" s="227">
        <f t="shared" si="1"/>
      </c>
      <c r="O54" s="227">
        <f t="shared" si="2"/>
      </c>
      <c r="P54" s="227">
        <f t="shared" si="3"/>
      </c>
      <c r="Q54" s="182"/>
      <c r="R54" s="187">
        <f>IF(ISERROR(VLOOKUP($Q54,#REF!,2,FALSE)),"",VLOOKUP($Q54,#REF!,2,FALSE))</f>
      </c>
      <c r="S54" s="182"/>
      <c r="T54" s="182"/>
      <c r="U54" s="188"/>
      <c r="V54" s="112">
        <f t="shared" si="6"/>
      </c>
      <c r="W54" s="223">
        <f t="shared" si="4"/>
      </c>
      <c r="X54" s="223">
        <f t="shared" si="5"/>
      </c>
      <c r="Y54" s="250">
        <f t="shared" si="8"/>
      </c>
      <c r="Z54" s="180"/>
      <c r="AA54" s="180"/>
      <c r="AB54" s="180"/>
      <c r="AC54" s="180"/>
      <c r="AD54" s="180"/>
      <c r="AE54" s="285"/>
    </row>
    <row r="55" spans="1:31" s="189" customFormat="1" ht="12">
      <c r="A55" s="304">
        <v>48</v>
      </c>
      <c r="B55" s="181"/>
      <c r="C55" s="181"/>
      <c r="D55" s="181"/>
      <c r="E55" s="243"/>
      <c r="F55" s="182"/>
      <c r="G55" s="183"/>
      <c r="H55" s="183"/>
      <c r="I55" s="183"/>
      <c r="J55" s="184"/>
      <c r="K55" s="185"/>
      <c r="L55" s="181"/>
      <c r="M55" s="186">
        <f t="shared" si="0"/>
      </c>
      <c r="N55" s="227">
        <f t="shared" si="1"/>
      </c>
      <c r="O55" s="227">
        <f t="shared" si="2"/>
      </c>
      <c r="P55" s="227">
        <f t="shared" si="3"/>
      </c>
      <c r="Q55" s="182"/>
      <c r="R55" s="187">
        <f>IF(ISERROR(VLOOKUP($Q55,#REF!,2,FALSE)),"",VLOOKUP($Q55,#REF!,2,FALSE))</f>
      </c>
      <c r="S55" s="182"/>
      <c r="T55" s="182"/>
      <c r="U55" s="188"/>
      <c r="V55" s="112">
        <f t="shared" si="6"/>
      </c>
      <c r="W55" s="223">
        <f t="shared" si="4"/>
      </c>
      <c r="X55" s="223">
        <f t="shared" si="5"/>
      </c>
      <c r="Y55" s="250">
        <f t="shared" si="8"/>
      </c>
      <c r="Z55" s="180"/>
      <c r="AA55" s="180"/>
      <c r="AB55" s="180"/>
      <c r="AC55" s="180"/>
      <c r="AD55" s="180"/>
      <c r="AE55" s="285"/>
    </row>
    <row r="56" spans="1:31" s="189" customFormat="1" ht="12">
      <c r="A56" s="304">
        <v>49</v>
      </c>
      <c r="B56" s="181"/>
      <c r="C56" s="181"/>
      <c r="D56" s="181"/>
      <c r="E56" s="243"/>
      <c r="F56" s="182"/>
      <c r="G56" s="183"/>
      <c r="H56" s="183"/>
      <c r="I56" s="183"/>
      <c r="J56" s="184"/>
      <c r="K56" s="185"/>
      <c r="L56" s="181"/>
      <c r="M56" s="186">
        <f t="shared" si="0"/>
      </c>
      <c r="N56" s="227">
        <f t="shared" si="1"/>
      </c>
      <c r="O56" s="227">
        <f t="shared" si="2"/>
      </c>
      <c r="P56" s="227">
        <f t="shared" si="3"/>
      </c>
      <c r="Q56" s="182"/>
      <c r="R56" s="187">
        <f>IF(ISERROR(VLOOKUP($Q56,#REF!,2,FALSE)),"",VLOOKUP($Q56,#REF!,2,FALSE))</f>
      </c>
      <c r="S56" s="182"/>
      <c r="T56" s="182"/>
      <c r="U56" s="188"/>
      <c r="V56" s="112">
        <f t="shared" si="6"/>
      </c>
      <c r="W56" s="223">
        <f t="shared" si="4"/>
      </c>
      <c r="X56" s="223">
        <f t="shared" si="5"/>
      </c>
      <c r="Y56" s="250">
        <f t="shared" si="8"/>
      </c>
      <c r="Z56" s="180"/>
      <c r="AA56" s="180"/>
      <c r="AB56" s="180"/>
      <c r="AC56" s="180"/>
      <c r="AD56" s="180"/>
      <c r="AE56" s="285"/>
    </row>
    <row r="57" spans="1:31" s="189" customFormat="1" ht="12">
      <c r="A57" s="304">
        <v>50</v>
      </c>
      <c r="B57" s="181"/>
      <c r="C57" s="181"/>
      <c r="D57" s="181"/>
      <c r="E57" s="243"/>
      <c r="F57" s="182"/>
      <c r="G57" s="183"/>
      <c r="H57" s="183"/>
      <c r="I57" s="183"/>
      <c r="J57" s="184"/>
      <c r="K57" s="185"/>
      <c r="L57" s="181"/>
      <c r="M57" s="186">
        <f t="shared" si="0"/>
      </c>
      <c r="N57" s="227">
        <f t="shared" si="1"/>
      </c>
      <c r="O57" s="227">
        <f t="shared" si="2"/>
      </c>
      <c r="P57" s="227">
        <f t="shared" si="3"/>
      </c>
      <c r="Q57" s="182"/>
      <c r="R57" s="187">
        <f>IF(ISERROR(VLOOKUP($Q57,#REF!,2,FALSE)),"",VLOOKUP($Q57,#REF!,2,FALSE))</f>
      </c>
      <c r="S57" s="182"/>
      <c r="T57" s="182"/>
      <c r="U57" s="188"/>
      <c r="V57" s="112">
        <f t="shared" si="6"/>
      </c>
      <c r="W57" s="223">
        <f t="shared" si="4"/>
      </c>
      <c r="X57" s="223">
        <f t="shared" si="5"/>
      </c>
      <c r="Y57" s="250">
        <f t="shared" si="8"/>
      </c>
      <c r="Z57" s="180"/>
      <c r="AA57" s="180"/>
      <c r="AB57" s="180"/>
      <c r="AC57" s="180"/>
      <c r="AD57" s="180"/>
      <c r="AE57" s="285"/>
    </row>
    <row r="58" spans="1:31" s="189" customFormat="1" ht="12">
      <c r="A58" s="304">
        <v>51</v>
      </c>
      <c r="B58" s="181"/>
      <c r="C58" s="181"/>
      <c r="D58" s="181"/>
      <c r="E58" s="243"/>
      <c r="F58" s="182"/>
      <c r="G58" s="183"/>
      <c r="H58" s="183"/>
      <c r="I58" s="183"/>
      <c r="J58" s="184"/>
      <c r="K58" s="185"/>
      <c r="L58" s="181"/>
      <c r="M58" s="186">
        <f t="shared" si="0"/>
      </c>
      <c r="N58" s="227">
        <f t="shared" si="1"/>
      </c>
      <c r="O58" s="227">
        <f t="shared" si="2"/>
      </c>
      <c r="P58" s="227">
        <f t="shared" si="3"/>
      </c>
      <c r="Q58" s="182"/>
      <c r="R58" s="187">
        <f>IF(ISERROR(VLOOKUP($Q58,#REF!,2,FALSE)),"",VLOOKUP($Q58,#REF!,2,FALSE))</f>
      </c>
      <c r="S58" s="182"/>
      <c r="T58" s="182"/>
      <c r="U58" s="188"/>
      <c r="V58" s="112">
        <f t="shared" si="6"/>
      </c>
      <c r="W58" s="223">
        <f t="shared" si="4"/>
      </c>
      <c r="X58" s="223">
        <f t="shared" si="5"/>
      </c>
      <c r="Y58" s="250">
        <f t="shared" si="8"/>
      </c>
      <c r="Z58" s="180"/>
      <c r="AA58" s="180"/>
      <c r="AB58" s="180"/>
      <c r="AC58" s="180"/>
      <c r="AD58" s="180"/>
      <c r="AE58" s="285"/>
    </row>
    <row r="59" spans="1:31" s="189" customFormat="1" ht="12">
      <c r="A59" s="304">
        <v>52</v>
      </c>
      <c r="B59" s="181"/>
      <c r="C59" s="181"/>
      <c r="D59" s="181"/>
      <c r="E59" s="243"/>
      <c r="F59" s="182"/>
      <c r="G59" s="183"/>
      <c r="H59" s="183"/>
      <c r="I59" s="183"/>
      <c r="J59" s="184"/>
      <c r="K59" s="185"/>
      <c r="L59" s="181"/>
      <c r="M59" s="186">
        <f t="shared" si="0"/>
      </c>
      <c r="N59" s="227">
        <f t="shared" si="1"/>
      </c>
      <c r="O59" s="227">
        <f t="shared" si="2"/>
      </c>
      <c r="P59" s="227">
        <f t="shared" si="3"/>
      </c>
      <c r="Q59" s="182"/>
      <c r="R59" s="187">
        <f>IF(ISERROR(VLOOKUP($Q59,#REF!,2,FALSE)),"",VLOOKUP($Q59,#REF!,2,FALSE))</f>
      </c>
      <c r="S59" s="182"/>
      <c r="T59" s="182"/>
      <c r="U59" s="188"/>
      <c r="V59" s="112">
        <f t="shared" si="6"/>
      </c>
      <c r="W59" s="223">
        <f t="shared" si="4"/>
      </c>
      <c r="X59" s="223">
        <f t="shared" si="5"/>
      </c>
      <c r="Y59" s="250">
        <f t="shared" si="8"/>
      </c>
      <c r="Z59" s="180"/>
      <c r="AA59" s="180"/>
      <c r="AB59" s="180"/>
      <c r="AC59" s="180"/>
      <c r="AD59" s="180"/>
      <c r="AE59" s="285"/>
    </row>
    <row r="60" spans="1:31" s="189" customFormat="1" ht="12">
      <c r="A60" s="304">
        <v>53</v>
      </c>
      <c r="B60" s="181"/>
      <c r="C60" s="181"/>
      <c r="D60" s="181"/>
      <c r="E60" s="243"/>
      <c r="F60" s="182"/>
      <c r="G60" s="183"/>
      <c r="H60" s="183"/>
      <c r="I60" s="183"/>
      <c r="J60" s="184"/>
      <c r="K60" s="185"/>
      <c r="L60" s="181"/>
      <c r="M60" s="186">
        <f t="shared" si="0"/>
      </c>
      <c r="N60" s="227">
        <f t="shared" si="1"/>
      </c>
      <c r="O60" s="227">
        <f t="shared" si="2"/>
      </c>
      <c r="P60" s="227">
        <f t="shared" si="3"/>
      </c>
      <c r="Q60" s="182"/>
      <c r="R60" s="187">
        <f>IF(ISERROR(VLOOKUP($Q60,#REF!,2,FALSE)),"",VLOOKUP($Q60,#REF!,2,FALSE))</f>
      </c>
      <c r="S60" s="182"/>
      <c r="T60" s="182"/>
      <c r="U60" s="188"/>
      <c r="V60" s="112">
        <f t="shared" si="6"/>
      </c>
      <c r="W60" s="223">
        <f t="shared" si="4"/>
      </c>
      <c r="X60" s="223">
        <f t="shared" si="5"/>
      </c>
      <c r="Y60" s="250">
        <f t="shared" si="8"/>
      </c>
      <c r="Z60" s="180"/>
      <c r="AA60" s="180"/>
      <c r="AB60" s="180"/>
      <c r="AC60" s="180"/>
      <c r="AD60" s="180"/>
      <c r="AE60" s="285"/>
    </row>
    <row r="61" spans="1:31" s="189" customFormat="1" ht="12">
      <c r="A61" s="304">
        <v>54</v>
      </c>
      <c r="B61" s="181"/>
      <c r="C61" s="181"/>
      <c r="D61" s="181"/>
      <c r="E61" s="243"/>
      <c r="F61" s="182"/>
      <c r="G61" s="183"/>
      <c r="H61" s="183"/>
      <c r="I61" s="183"/>
      <c r="J61" s="184"/>
      <c r="K61" s="185"/>
      <c r="L61" s="181"/>
      <c r="M61" s="186">
        <f t="shared" si="0"/>
      </c>
      <c r="N61" s="227">
        <f t="shared" si="1"/>
      </c>
      <c r="O61" s="227">
        <f t="shared" si="2"/>
      </c>
      <c r="P61" s="227">
        <f t="shared" si="3"/>
      </c>
      <c r="Q61" s="182"/>
      <c r="R61" s="187">
        <f>IF(ISERROR(VLOOKUP($Q61,#REF!,2,FALSE)),"",VLOOKUP($Q61,#REF!,2,FALSE))</f>
      </c>
      <c r="S61" s="182"/>
      <c r="T61" s="182"/>
      <c r="U61" s="188"/>
      <c r="V61" s="112">
        <f t="shared" si="6"/>
      </c>
      <c r="W61" s="223">
        <f t="shared" si="4"/>
      </c>
      <c r="X61" s="223">
        <f t="shared" si="5"/>
      </c>
      <c r="Y61" s="250">
        <f t="shared" si="8"/>
      </c>
      <c r="Z61" s="180"/>
      <c r="AA61" s="180"/>
      <c r="AB61" s="180"/>
      <c r="AC61" s="180"/>
      <c r="AD61" s="180"/>
      <c r="AE61" s="285"/>
    </row>
    <row r="62" spans="1:31" s="189" customFormat="1" ht="12">
      <c r="A62" s="304">
        <v>55</v>
      </c>
      <c r="B62" s="181"/>
      <c r="C62" s="181"/>
      <c r="D62" s="181"/>
      <c r="E62" s="243"/>
      <c r="F62" s="182"/>
      <c r="G62" s="183"/>
      <c r="H62" s="183"/>
      <c r="I62" s="183"/>
      <c r="J62" s="184"/>
      <c r="K62" s="185"/>
      <c r="L62" s="181"/>
      <c r="M62" s="186">
        <f t="shared" si="0"/>
      </c>
      <c r="N62" s="227">
        <f t="shared" si="1"/>
      </c>
      <c r="O62" s="227">
        <f t="shared" si="2"/>
      </c>
      <c r="P62" s="227">
        <f t="shared" si="3"/>
      </c>
      <c r="Q62" s="182"/>
      <c r="R62" s="187">
        <f>IF(ISERROR(VLOOKUP($Q62,#REF!,2,FALSE)),"",VLOOKUP($Q62,#REF!,2,FALSE))</f>
      </c>
      <c r="S62" s="182"/>
      <c r="T62" s="182"/>
      <c r="U62" s="188"/>
      <c r="V62" s="112">
        <f t="shared" si="6"/>
      </c>
      <c r="W62" s="223">
        <f t="shared" si="4"/>
      </c>
      <c r="X62" s="223">
        <f t="shared" si="5"/>
      </c>
      <c r="Y62" s="250">
        <f t="shared" si="8"/>
      </c>
      <c r="Z62" s="180"/>
      <c r="AA62" s="180"/>
      <c r="AB62" s="180"/>
      <c r="AC62" s="180"/>
      <c r="AD62" s="180"/>
      <c r="AE62" s="285"/>
    </row>
    <row r="63" spans="1:31" s="189" customFormat="1" ht="12">
      <c r="A63" s="304">
        <v>56</v>
      </c>
      <c r="B63" s="181"/>
      <c r="C63" s="181"/>
      <c r="D63" s="181"/>
      <c r="E63" s="243"/>
      <c r="F63" s="182"/>
      <c r="G63" s="183"/>
      <c r="H63" s="183"/>
      <c r="I63" s="183"/>
      <c r="J63" s="184"/>
      <c r="K63" s="185"/>
      <c r="L63" s="181"/>
      <c r="M63" s="186">
        <f t="shared" si="0"/>
      </c>
      <c r="N63" s="227">
        <f t="shared" si="1"/>
      </c>
      <c r="O63" s="227">
        <f t="shared" si="2"/>
      </c>
      <c r="P63" s="227">
        <f t="shared" si="3"/>
      </c>
      <c r="Q63" s="182"/>
      <c r="R63" s="187">
        <f>IF(ISERROR(VLOOKUP($Q63,#REF!,2,FALSE)),"",VLOOKUP($Q63,#REF!,2,FALSE))</f>
      </c>
      <c r="S63" s="182"/>
      <c r="T63" s="182"/>
      <c r="U63" s="188"/>
      <c r="V63" s="112">
        <f t="shared" si="6"/>
      </c>
      <c r="W63" s="223">
        <f t="shared" si="4"/>
      </c>
      <c r="X63" s="223">
        <f t="shared" si="5"/>
      </c>
      <c r="Y63" s="250">
        <f t="shared" si="8"/>
      </c>
      <c r="Z63" s="180"/>
      <c r="AA63" s="180"/>
      <c r="AB63" s="180"/>
      <c r="AC63" s="180"/>
      <c r="AD63" s="180"/>
      <c r="AE63" s="285"/>
    </row>
    <row r="64" spans="1:31" s="189" customFormat="1" ht="12">
      <c r="A64" s="304">
        <v>57</v>
      </c>
      <c r="B64" s="181"/>
      <c r="C64" s="181"/>
      <c r="D64" s="181"/>
      <c r="E64" s="243"/>
      <c r="F64" s="182"/>
      <c r="G64" s="183"/>
      <c r="H64" s="183"/>
      <c r="I64" s="183"/>
      <c r="J64" s="184"/>
      <c r="K64" s="185"/>
      <c r="L64" s="181"/>
      <c r="M64" s="186">
        <f t="shared" si="0"/>
      </c>
      <c r="N64" s="227">
        <f t="shared" si="1"/>
      </c>
      <c r="O64" s="227">
        <f t="shared" si="2"/>
      </c>
      <c r="P64" s="227">
        <f t="shared" si="3"/>
      </c>
      <c r="Q64" s="182"/>
      <c r="R64" s="187">
        <f>IF(ISERROR(VLOOKUP($Q64,#REF!,2,FALSE)),"",VLOOKUP($Q64,#REF!,2,FALSE))</f>
      </c>
      <c r="S64" s="182"/>
      <c r="T64" s="182"/>
      <c r="U64" s="188"/>
      <c r="V64" s="112">
        <f t="shared" si="6"/>
      </c>
      <c r="W64" s="223">
        <f t="shared" si="4"/>
      </c>
      <c r="X64" s="223">
        <f t="shared" si="5"/>
      </c>
      <c r="Y64" s="250">
        <f t="shared" si="8"/>
      </c>
      <c r="Z64" s="180"/>
      <c r="AA64" s="180"/>
      <c r="AB64" s="180"/>
      <c r="AC64" s="180"/>
      <c r="AD64" s="180"/>
      <c r="AE64" s="285"/>
    </row>
    <row r="65" spans="1:31" s="189" customFormat="1" ht="12">
      <c r="A65" s="304">
        <v>58</v>
      </c>
      <c r="B65" s="181"/>
      <c r="C65" s="181"/>
      <c r="D65" s="181"/>
      <c r="E65" s="243"/>
      <c r="F65" s="182"/>
      <c r="G65" s="183"/>
      <c r="H65" s="183"/>
      <c r="I65" s="183"/>
      <c r="J65" s="184"/>
      <c r="K65" s="185"/>
      <c r="L65" s="181"/>
      <c r="M65" s="186">
        <f t="shared" si="0"/>
      </c>
      <c r="N65" s="227">
        <f t="shared" si="1"/>
      </c>
      <c r="O65" s="227">
        <f t="shared" si="2"/>
      </c>
      <c r="P65" s="227">
        <f t="shared" si="3"/>
      </c>
      <c r="Q65" s="182"/>
      <c r="R65" s="187">
        <f>IF(ISERROR(VLOOKUP($Q65,#REF!,2,FALSE)),"",VLOOKUP($Q65,#REF!,2,FALSE))</f>
      </c>
      <c r="S65" s="182"/>
      <c r="T65" s="182"/>
      <c r="U65" s="188"/>
      <c r="V65" s="112">
        <f t="shared" si="6"/>
      </c>
      <c r="W65" s="223">
        <f t="shared" si="4"/>
      </c>
      <c r="X65" s="223">
        <f t="shared" si="5"/>
      </c>
      <c r="Y65" s="250">
        <f t="shared" si="8"/>
      </c>
      <c r="Z65" s="180"/>
      <c r="AA65" s="180"/>
      <c r="AB65" s="180"/>
      <c r="AC65" s="180"/>
      <c r="AD65" s="180"/>
      <c r="AE65" s="285"/>
    </row>
    <row r="66" spans="1:31" s="189" customFormat="1" ht="12">
      <c r="A66" s="304">
        <v>59</v>
      </c>
      <c r="B66" s="181"/>
      <c r="C66" s="181"/>
      <c r="D66" s="181"/>
      <c r="E66" s="243"/>
      <c r="F66" s="182"/>
      <c r="G66" s="183"/>
      <c r="H66" s="183"/>
      <c r="I66" s="183"/>
      <c r="J66" s="184"/>
      <c r="K66" s="185"/>
      <c r="L66" s="181"/>
      <c r="M66" s="186">
        <f t="shared" si="0"/>
      </c>
      <c r="N66" s="227">
        <f t="shared" si="1"/>
      </c>
      <c r="O66" s="227">
        <f t="shared" si="2"/>
      </c>
      <c r="P66" s="227">
        <f t="shared" si="3"/>
      </c>
      <c r="Q66" s="182"/>
      <c r="R66" s="187">
        <f>IF(ISERROR(VLOOKUP($Q66,#REF!,2,FALSE)),"",VLOOKUP($Q66,#REF!,2,FALSE))</f>
      </c>
      <c r="S66" s="182"/>
      <c r="T66" s="182"/>
      <c r="U66" s="188"/>
      <c r="V66" s="112">
        <f t="shared" si="6"/>
      </c>
      <c r="W66" s="223">
        <f t="shared" si="4"/>
      </c>
      <c r="X66" s="223">
        <f t="shared" si="5"/>
      </c>
      <c r="Y66" s="250">
        <f t="shared" si="8"/>
      </c>
      <c r="Z66" s="180"/>
      <c r="AA66" s="180"/>
      <c r="AB66" s="180"/>
      <c r="AC66" s="180"/>
      <c r="AD66" s="180"/>
      <c r="AE66" s="285"/>
    </row>
    <row r="67" spans="1:31" s="189" customFormat="1" ht="12">
      <c r="A67" s="304">
        <v>60</v>
      </c>
      <c r="B67" s="181"/>
      <c r="C67" s="181"/>
      <c r="D67" s="181"/>
      <c r="E67" s="243"/>
      <c r="F67" s="182"/>
      <c r="G67" s="183"/>
      <c r="H67" s="183"/>
      <c r="I67" s="183"/>
      <c r="J67" s="184"/>
      <c r="K67" s="185"/>
      <c r="L67" s="181"/>
      <c r="M67" s="186">
        <f t="shared" si="0"/>
      </c>
      <c r="N67" s="227">
        <f t="shared" si="1"/>
      </c>
      <c r="O67" s="227">
        <f t="shared" si="2"/>
      </c>
      <c r="P67" s="227">
        <f t="shared" si="3"/>
      </c>
      <c r="Q67" s="182"/>
      <c r="R67" s="187">
        <f>IF(ISERROR(VLOOKUP($Q67,#REF!,2,FALSE)),"",VLOOKUP($Q67,#REF!,2,FALSE))</f>
      </c>
      <c r="S67" s="182"/>
      <c r="T67" s="182"/>
      <c r="U67" s="188"/>
      <c r="V67" s="112">
        <f t="shared" si="6"/>
      </c>
      <c r="W67" s="223">
        <f t="shared" si="4"/>
      </c>
      <c r="X67" s="223">
        <f t="shared" si="5"/>
      </c>
      <c r="Y67" s="250">
        <f t="shared" si="8"/>
      </c>
      <c r="Z67" s="180"/>
      <c r="AA67" s="180"/>
      <c r="AB67" s="180"/>
      <c r="AC67" s="180"/>
      <c r="AD67" s="180"/>
      <c r="AE67" s="285"/>
    </row>
    <row r="68" spans="1:31" s="189" customFormat="1" ht="12">
      <c r="A68" s="304">
        <v>61</v>
      </c>
      <c r="B68" s="181"/>
      <c r="C68" s="181"/>
      <c r="D68" s="181"/>
      <c r="E68" s="243"/>
      <c r="F68" s="182"/>
      <c r="G68" s="183"/>
      <c r="H68" s="183"/>
      <c r="I68" s="183"/>
      <c r="J68" s="184"/>
      <c r="K68" s="185"/>
      <c r="L68" s="181"/>
      <c r="M68" s="186">
        <f t="shared" si="0"/>
      </c>
      <c r="N68" s="227">
        <f t="shared" si="1"/>
      </c>
      <c r="O68" s="227">
        <f t="shared" si="2"/>
      </c>
      <c r="P68" s="227">
        <f t="shared" si="3"/>
      </c>
      <c r="Q68" s="182"/>
      <c r="R68" s="187">
        <f>IF(ISERROR(VLOOKUP($Q68,#REF!,2,FALSE)),"",VLOOKUP($Q68,#REF!,2,FALSE))</f>
      </c>
      <c r="S68" s="182"/>
      <c r="T68" s="182"/>
      <c r="U68" s="188"/>
      <c r="V68" s="112">
        <f t="shared" si="6"/>
      </c>
      <c r="W68" s="223">
        <f t="shared" si="4"/>
      </c>
      <c r="X68" s="223">
        <f t="shared" si="5"/>
      </c>
      <c r="Y68" s="250">
        <f t="shared" si="8"/>
      </c>
      <c r="Z68" s="180"/>
      <c r="AA68" s="180"/>
      <c r="AB68" s="180"/>
      <c r="AC68" s="180"/>
      <c r="AD68" s="180"/>
      <c r="AE68" s="285"/>
    </row>
    <row r="69" spans="1:31" s="189" customFormat="1" ht="12">
      <c r="A69" s="304">
        <v>62</v>
      </c>
      <c r="B69" s="181"/>
      <c r="C69" s="181"/>
      <c r="D69" s="181"/>
      <c r="E69" s="243"/>
      <c r="F69" s="182"/>
      <c r="G69" s="183"/>
      <c r="H69" s="183"/>
      <c r="I69" s="183"/>
      <c r="J69" s="184"/>
      <c r="K69" s="185"/>
      <c r="L69" s="181"/>
      <c r="M69" s="186">
        <f t="shared" si="0"/>
      </c>
      <c r="N69" s="227">
        <f t="shared" si="1"/>
      </c>
      <c r="O69" s="227">
        <f t="shared" si="2"/>
      </c>
      <c r="P69" s="227">
        <f t="shared" si="3"/>
      </c>
      <c r="Q69" s="182"/>
      <c r="R69" s="187">
        <f>IF(ISERROR(VLOOKUP($Q69,#REF!,2,FALSE)),"",VLOOKUP($Q69,#REF!,2,FALSE))</f>
      </c>
      <c r="S69" s="182"/>
      <c r="T69" s="182"/>
      <c r="U69" s="188"/>
      <c r="V69" s="112">
        <f t="shared" si="6"/>
      </c>
      <c r="W69" s="223">
        <f t="shared" si="4"/>
      </c>
      <c r="X69" s="223">
        <f t="shared" si="5"/>
      </c>
      <c r="Y69" s="250">
        <f t="shared" si="8"/>
      </c>
      <c r="Z69" s="180"/>
      <c r="AA69" s="180"/>
      <c r="AB69" s="180"/>
      <c r="AC69" s="180"/>
      <c r="AD69" s="180"/>
      <c r="AE69" s="285"/>
    </row>
    <row r="70" spans="1:31" s="189" customFormat="1" ht="12">
      <c r="A70" s="304">
        <v>63</v>
      </c>
      <c r="B70" s="181"/>
      <c r="C70" s="181"/>
      <c r="D70" s="181"/>
      <c r="E70" s="243"/>
      <c r="F70" s="182"/>
      <c r="G70" s="183"/>
      <c r="H70" s="183"/>
      <c r="I70" s="183"/>
      <c r="J70" s="184"/>
      <c r="K70" s="185"/>
      <c r="L70" s="181"/>
      <c r="M70" s="186">
        <f t="shared" si="0"/>
      </c>
      <c r="N70" s="227">
        <f t="shared" si="1"/>
      </c>
      <c r="O70" s="227">
        <f t="shared" si="2"/>
      </c>
      <c r="P70" s="227">
        <f t="shared" si="3"/>
      </c>
      <c r="Q70" s="182"/>
      <c r="R70" s="187">
        <f>IF(ISERROR(VLOOKUP($Q70,#REF!,2,FALSE)),"",VLOOKUP($Q70,#REF!,2,FALSE))</f>
      </c>
      <c r="S70" s="182"/>
      <c r="T70" s="182"/>
      <c r="U70" s="188"/>
      <c r="V70" s="112">
        <f t="shared" si="6"/>
      </c>
      <c r="W70" s="223">
        <f t="shared" si="4"/>
      </c>
      <c r="X70" s="223">
        <f t="shared" si="5"/>
      </c>
      <c r="Y70" s="250">
        <f t="shared" si="8"/>
      </c>
      <c r="Z70" s="180"/>
      <c r="AA70" s="180"/>
      <c r="AB70" s="180"/>
      <c r="AC70" s="180"/>
      <c r="AD70" s="180"/>
      <c r="AE70" s="285"/>
    </row>
    <row r="71" spans="1:31" s="189" customFormat="1" ht="12">
      <c r="A71" s="304">
        <v>64</v>
      </c>
      <c r="B71" s="181"/>
      <c r="C71" s="181"/>
      <c r="D71" s="181"/>
      <c r="E71" s="243"/>
      <c r="F71" s="182"/>
      <c r="G71" s="183"/>
      <c r="H71" s="183"/>
      <c r="I71" s="183"/>
      <c r="J71" s="184"/>
      <c r="K71" s="185"/>
      <c r="L71" s="181"/>
      <c r="M71" s="186">
        <f t="shared" si="0"/>
      </c>
      <c r="N71" s="227">
        <f t="shared" si="1"/>
      </c>
      <c r="O71" s="227">
        <f t="shared" si="2"/>
      </c>
      <c r="P71" s="227">
        <f t="shared" si="3"/>
      </c>
      <c r="Q71" s="182"/>
      <c r="R71" s="187">
        <f>IF(ISERROR(VLOOKUP($Q71,#REF!,2,FALSE)),"",VLOOKUP($Q71,#REF!,2,FALSE))</f>
      </c>
      <c r="S71" s="182"/>
      <c r="T71" s="182"/>
      <c r="U71" s="188"/>
      <c r="V71" s="112">
        <f t="shared" si="6"/>
      </c>
      <c r="W71" s="223">
        <f t="shared" si="4"/>
      </c>
      <c r="X71" s="223">
        <f t="shared" si="5"/>
      </c>
      <c r="Y71" s="250">
        <f t="shared" si="8"/>
      </c>
      <c r="Z71" s="180"/>
      <c r="AA71" s="180"/>
      <c r="AB71" s="180"/>
      <c r="AC71" s="180"/>
      <c r="AD71" s="180"/>
      <c r="AE71" s="285"/>
    </row>
    <row r="72" spans="1:31" s="189" customFormat="1" ht="12">
      <c r="A72" s="304">
        <v>65</v>
      </c>
      <c r="B72" s="181"/>
      <c r="C72" s="181"/>
      <c r="D72" s="181"/>
      <c r="E72" s="243"/>
      <c r="F72" s="182"/>
      <c r="G72" s="183"/>
      <c r="H72" s="183"/>
      <c r="I72" s="183"/>
      <c r="J72" s="184"/>
      <c r="K72" s="185"/>
      <c r="L72" s="181"/>
      <c r="M72" s="186">
        <f t="shared" si="0"/>
      </c>
      <c r="N72" s="227">
        <f t="shared" si="1"/>
      </c>
      <c r="O72" s="227">
        <f t="shared" si="2"/>
      </c>
      <c r="P72" s="227">
        <f t="shared" si="3"/>
      </c>
      <c r="Q72" s="182"/>
      <c r="R72" s="187">
        <f>IF(ISERROR(VLOOKUP($Q72,#REF!,2,FALSE)),"",VLOOKUP($Q72,#REF!,2,FALSE))</f>
      </c>
      <c r="S72" s="182"/>
      <c r="T72" s="182"/>
      <c r="U72" s="188"/>
      <c r="V72" s="112">
        <f t="shared" si="6"/>
      </c>
      <c r="W72" s="223">
        <f t="shared" si="4"/>
      </c>
      <c r="X72" s="223">
        <f t="shared" si="5"/>
      </c>
      <c r="Y72" s="250">
        <f t="shared" si="8"/>
      </c>
      <c r="Z72" s="180"/>
      <c r="AA72" s="180"/>
      <c r="AB72" s="180"/>
      <c r="AC72" s="180"/>
      <c r="AD72" s="180"/>
      <c r="AE72" s="285"/>
    </row>
    <row r="73" spans="1:31" s="189" customFormat="1" ht="12">
      <c r="A73" s="304">
        <v>66</v>
      </c>
      <c r="B73" s="181"/>
      <c r="C73" s="181"/>
      <c r="D73" s="181"/>
      <c r="E73" s="243"/>
      <c r="F73" s="182"/>
      <c r="G73" s="183"/>
      <c r="H73" s="183"/>
      <c r="I73" s="183"/>
      <c r="J73" s="184"/>
      <c r="K73" s="185"/>
      <c r="L73" s="181"/>
      <c r="M73" s="186">
        <f aca="true" t="shared" si="9" ref="M73:M106">IF($L73="","",VLOOKUP($L73,$L$112:$P$235,2,FALSE))</f>
      </c>
      <c r="N73" s="227">
        <f aca="true" t="shared" si="10" ref="N73:N106">IF($L73="","",VLOOKUP($L73,$L$112:$P$235,3,FALSE))</f>
      </c>
      <c r="O73" s="227">
        <f aca="true" t="shared" si="11" ref="O73:O106">IF($L73="","",VLOOKUP($L73,$L$112:$P$235,4,FALSE))</f>
      </c>
      <c r="P73" s="227">
        <f aca="true" t="shared" si="12" ref="P73:P106">IF($L73="","",VLOOKUP($L73,$L$112:$P$235,5,FALSE))</f>
      </c>
      <c r="Q73" s="182"/>
      <c r="R73" s="187">
        <f>IF(ISERROR(VLOOKUP($Q73,#REF!,2,FALSE)),"",VLOOKUP($Q73,#REF!,2,FALSE))</f>
      </c>
      <c r="S73" s="182"/>
      <c r="T73" s="182"/>
      <c r="U73" s="188"/>
      <c r="V73" s="112">
        <f t="shared" si="6"/>
      </c>
      <c r="W73" s="223">
        <f aca="true" t="shared" si="13" ref="W73:W107">IF(OR($S73="",$T73=""),"",IF($S73="A",VLOOKUP($T73,$T$112:$V$115,3,FALSE),IF($S73="B",VLOOKUP($T73,$T$116:$V$136,3,FALSE),IF($S73="C",VLOOKUP($T73,$T$137:$V$160,3,FALSE),IF($S73="R",VLOOKUP($T73,$T$161:$V$161,3,FALSE),IF($S73="RI",VLOOKUP($T73,$T$162:$V$162,3,FALSE),VLOOKUP($T73,$T$163:$V$169,3,FALSE)))))))</f>
      </c>
      <c r="X73" s="223">
        <f aca="true" t="shared" si="14" ref="X73:X107">IF(OR($S73="",$T73=""),"",IF($S73="A",VLOOKUP($T73,$T$112:$X$115,4,FALSE),IF($S73="B",VLOOKUP($T73,$T$116:$X$136,4,FALSE),IF($S73="C",VLOOKUP($T73,$T$137:$X$160,4,FALSE),IF($S73="R",VLOOKUP($T73,$T$161:$X$161,4,FALSE),IF($S73="RI",VLOOKUP($T73,$T$162:$X$162,4,FALSE),VLOOKUP($T73,$T$163:$X$169,4,FALSE)))))))</f>
      </c>
      <c r="Y73" s="250">
        <f t="shared" si="8"/>
      </c>
      <c r="Z73" s="180"/>
      <c r="AA73" s="180"/>
      <c r="AB73" s="180"/>
      <c r="AC73" s="180"/>
      <c r="AD73" s="180"/>
      <c r="AE73" s="285"/>
    </row>
    <row r="74" spans="1:31" s="189" customFormat="1" ht="12">
      <c r="A74" s="304">
        <v>67</v>
      </c>
      <c r="B74" s="181"/>
      <c r="C74" s="181"/>
      <c r="D74" s="181"/>
      <c r="E74" s="243"/>
      <c r="F74" s="182"/>
      <c r="G74" s="183"/>
      <c r="H74" s="183"/>
      <c r="I74" s="183"/>
      <c r="J74" s="184"/>
      <c r="K74" s="185"/>
      <c r="L74" s="181"/>
      <c r="M74" s="186">
        <f t="shared" si="9"/>
      </c>
      <c r="N74" s="227">
        <f t="shared" si="10"/>
      </c>
      <c r="O74" s="227">
        <f t="shared" si="11"/>
      </c>
      <c r="P74" s="227">
        <f t="shared" si="12"/>
      </c>
      <c r="Q74" s="182"/>
      <c r="R74" s="187">
        <f>IF(ISERROR(VLOOKUP($Q74,#REF!,2,FALSE)),"",VLOOKUP($Q74,#REF!,2,FALSE))</f>
      </c>
      <c r="S74" s="182"/>
      <c r="T74" s="182"/>
      <c r="U74" s="188"/>
      <c r="V74" s="112">
        <f aca="true" t="shared" si="15" ref="V74:V107">IF($S74&lt;&gt;"",IF($T74&lt;&gt;"",IF(ISNA($W74),"Error Tipo o Cat.",IF($U74&lt;&gt;"",IF(AND($U74&gt;=$W74,$U74&lt;=$X74),"","Fecha errónea"),"")),""),"")</f>
      </c>
      <c r="W74" s="223">
        <f t="shared" si="13"/>
      </c>
      <c r="X74" s="223">
        <f t="shared" si="14"/>
      </c>
      <c r="Y74" s="250">
        <f t="shared" si="8"/>
      </c>
      <c r="Z74" s="180"/>
      <c r="AA74" s="180"/>
      <c r="AB74" s="180"/>
      <c r="AC74" s="180"/>
      <c r="AD74" s="180"/>
      <c r="AE74" s="285"/>
    </row>
    <row r="75" spans="1:31" s="189" customFormat="1" ht="12">
      <c r="A75" s="304">
        <v>68</v>
      </c>
      <c r="B75" s="181"/>
      <c r="C75" s="181"/>
      <c r="D75" s="181"/>
      <c r="E75" s="243"/>
      <c r="F75" s="182"/>
      <c r="G75" s="183"/>
      <c r="H75" s="183"/>
      <c r="I75" s="183"/>
      <c r="J75" s="184"/>
      <c r="K75" s="185"/>
      <c r="L75" s="181"/>
      <c r="M75" s="186">
        <f t="shared" si="9"/>
      </c>
      <c r="N75" s="227">
        <f t="shared" si="10"/>
      </c>
      <c r="O75" s="227">
        <f t="shared" si="11"/>
      </c>
      <c r="P75" s="227">
        <f t="shared" si="12"/>
      </c>
      <c r="Q75" s="182"/>
      <c r="R75" s="187">
        <f>IF(ISERROR(VLOOKUP($Q75,#REF!,2,FALSE)),"",VLOOKUP($Q75,#REF!,2,FALSE))</f>
      </c>
      <c r="S75" s="182"/>
      <c r="T75" s="182"/>
      <c r="U75" s="188"/>
      <c r="V75" s="112">
        <f t="shared" si="15"/>
      </c>
      <c r="W75" s="223">
        <f t="shared" si="13"/>
      </c>
      <c r="X75" s="223">
        <f t="shared" si="14"/>
      </c>
      <c r="Y75" s="250">
        <f t="shared" si="8"/>
      </c>
      <c r="Z75" s="180"/>
      <c r="AA75" s="180"/>
      <c r="AB75" s="180"/>
      <c r="AC75" s="180"/>
      <c r="AD75" s="180"/>
      <c r="AE75" s="285"/>
    </row>
    <row r="76" spans="1:31" s="189" customFormat="1" ht="12">
      <c r="A76" s="304">
        <v>69</v>
      </c>
      <c r="B76" s="181"/>
      <c r="C76" s="181"/>
      <c r="D76" s="181"/>
      <c r="E76" s="243"/>
      <c r="F76" s="182"/>
      <c r="G76" s="183"/>
      <c r="H76" s="183"/>
      <c r="I76" s="183"/>
      <c r="J76" s="184"/>
      <c r="K76" s="185"/>
      <c r="L76" s="181"/>
      <c r="M76" s="186">
        <f t="shared" si="9"/>
      </c>
      <c r="N76" s="227">
        <f t="shared" si="10"/>
      </c>
      <c r="O76" s="227">
        <f t="shared" si="11"/>
      </c>
      <c r="P76" s="227">
        <f t="shared" si="12"/>
      </c>
      <c r="Q76" s="182"/>
      <c r="R76" s="187">
        <f>IF(ISERROR(VLOOKUP($Q76,#REF!,2,FALSE)),"",VLOOKUP($Q76,#REF!,2,FALSE))</f>
      </c>
      <c r="S76" s="182"/>
      <c r="T76" s="182"/>
      <c r="U76" s="188"/>
      <c r="V76" s="112">
        <f t="shared" si="15"/>
      </c>
      <c r="W76" s="223">
        <f t="shared" si="13"/>
      </c>
      <c r="X76" s="223">
        <f t="shared" si="14"/>
      </c>
      <c r="Y76" s="250">
        <f t="shared" si="8"/>
      </c>
      <c r="Z76" s="180"/>
      <c r="AA76" s="180"/>
      <c r="AB76" s="180"/>
      <c r="AC76" s="180"/>
      <c r="AD76" s="180"/>
      <c r="AE76" s="285"/>
    </row>
    <row r="77" spans="1:31" s="189" customFormat="1" ht="12">
      <c r="A77" s="304">
        <v>70</v>
      </c>
      <c r="B77" s="181"/>
      <c r="C77" s="181"/>
      <c r="D77" s="181"/>
      <c r="E77" s="243"/>
      <c r="F77" s="182"/>
      <c r="G77" s="183"/>
      <c r="H77" s="183"/>
      <c r="I77" s="183"/>
      <c r="J77" s="184"/>
      <c r="K77" s="185"/>
      <c r="L77" s="181"/>
      <c r="M77" s="186">
        <f t="shared" si="9"/>
      </c>
      <c r="N77" s="227">
        <f t="shared" si="10"/>
      </c>
      <c r="O77" s="227">
        <f t="shared" si="11"/>
      </c>
      <c r="P77" s="227">
        <f t="shared" si="12"/>
      </c>
      <c r="Q77" s="182"/>
      <c r="R77" s="187">
        <f>IF(ISERROR(VLOOKUP($Q77,#REF!,2,FALSE)),"",VLOOKUP($Q77,#REF!,2,FALSE))</f>
      </c>
      <c r="S77" s="182"/>
      <c r="T77" s="182"/>
      <c r="U77" s="188"/>
      <c r="V77" s="112">
        <f t="shared" si="15"/>
      </c>
      <c r="W77" s="223">
        <f t="shared" si="13"/>
      </c>
      <c r="X77" s="223">
        <f t="shared" si="14"/>
      </c>
      <c r="Y77" s="250">
        <f t="shared" si="8"/>
      </c>
      <c r="Z77" s="180"/>
      <c r="AA77" s="180"/>
      <c r="AB77" s="180"/>
      <c r="AC77" s="180"/>
      <c r="AD77" s="180"/>
      <c r="AE77" s="285"/>
    </row>
    <row r="78" spans="1:31" s="189" customFormat="1" ht="12">
      <c r="A78" s="304">
        <v>71</v>
      </c>
      <c r="B78" s="181"/>
      <c r="C78" s="181"/>
      <c r="D78" s="181"/>
      <c r="E78" s="243"/>
      <c r="F78" s="182"/>
      <c r="G78" s="183"/>
      <c r="H78" s="183"/>
      <c r="I78" s="183"/>
      <c r="J78" s="184"/>
      <c r="K78" s="185"/>
      <c r="L78" s="181"/>
      <c r="M78" s="186">
        <f t="shared" si="9"/>
      </c>
      <c r="N78" s="227">
        <f t="shared" si="10"/>
      </c>
      <c r="O78" s="227">
        <f t="shared" si="11"/>
      </c>
      <c r="P78" s="227">
        <f t="shared" si="12"/>
      </c>
      <c r="Q78" s="182"/>
      <c r="R78" s="187">
        <f>IF(ISERROR(VLOOKUP($Q78,#REF!,2,FALSE)),"",VLOOKUP($Q78,#REF!,2,FALSE))</f>
      </c>
      <c r="S78" s="182"/>
      <c r="T78" s="182"/>
      <c r="U78" s="188"/>
      <c r="V78" s="112">
        <f t="shared" si="15"/>
      </c>
      <c r="W78" s="223">
        <f t="shared" si="13"/>
      </c>
      <c r="X78" s="223">
        <f t="shared" si="14"/>
      </c>
      <c r="Y78" s="250">
        <f t="shared" si="8"/>
      </c>
      <c r="Z78" s="180"/>
      <c r="AA78" s="180"/>
      <c r="AB78" s="180"/>
      <c r="AC78" s="180"/>
      <c r="AD78" s="180"/>
      <c r="AE78" s="285"/>
    </row>
    <row r="79" spans="1:31" s="189" customFormat="1" ht="12">
      <c r="A79" s="304">
        <v>72</v>
      </c>
      <c r="B79" s="181"/>
      <c r="C79" s="181"/>
      <c r="D79" s="181"/>
      <c r="E79" s="243"/>
      <c r="F79" s="182"/>
      <c r="G79" s="183"/>
      <c r="H79" s="183"/>
      <c r="I79" s="183"/>
      <c r="J79" s="184"/>
      <c r="K79" s="185"/>
      <c r="L79" s="181"/>
      <c r="M79" s="186">
        <f t="shared" si="9"/>
      </c>
      <c r="N79" s="227">
        <f t="shared" si="10"/>
      </c>
      <c r="O79" s="227">
        <f t="shared" si="11"/>
      </c>
      <c r="P79" s="227">
        <f t="shared" si="12"/>
      </c>
      <c r="Q79" s="182"/>
      <c r="R79" s="187">
        <f>IF(ISERROR(VLOOKUP($Q79,#REF!,2,FALSE)),"",VLOOKUP($Q79,#REF!,2,FALSE))</f>
      </c>
      <c r="S79" s="182"/>
      <c r="T79" s="182"/>
      <c r="U79" s="188"/>
      <c r="V79" s="112">
        <f t="shared" si="15"/>
      </c>
      <c r="W79" s="223">
        <f t="shared" si="13"/>
      </c>
      <c r="X79" s="223">
        <f t="shared" si="14"/>
      </c>
      <c r="Y79" s="250">
        <f t="shared" si="8"/>
      </c>
      <c r="Z79" s="180"/>
      <c r="AA79" s="180"/>
      <c r="AB79" s="180"/>
      <c r="AC79" s="180"/>
      <c r="AD79" s="180"/>
      <c r="AE79" s="285"/>
    </row>
    <row r="80" spans="1:31" s="189" customFormat="1" ht="12">
      <c r="A80" s="304">
        <v>73</v>
      </c>
      <c r="B80" s="181"/>
      <c r="C80" s="181"/>
      <c r="D80" s="181"/>
      <c r="E80" s="243"/>
      <c r="F80" s="182"/>
      <c r="G80" s="183"/>
      <c r="H80" s="183"/>
      <c r="I80" s="183"/>
      <c r="J80" s="184"/>
      <c r="K80" s="185"/>
      <c r="L80" s="181"/>
      <c r="M80" s="186">
        <f t="shared" si="9"/>
      </c>
      <c r="N80" s="227">
        <f t="shared" si="10"/>
      </c>
      <c r="O80" s="227">
        <f t="shared" si="11"/>
      </c>
      <c r="P80" s="227">
        <f t="shared" si="12"/>
      </c>
      <c r="Q80" s="182"/>
      <c r="R80" s="187">
        <f>IF(ISERROR(VLOOKUP($Q80,#REF!,2,FALSE)),"",VLOOKUP($Q80,#REF!,2,FALSE))</f>
      </c>
      <c r="S80" s="182"/>
      <c r="T80" s="182"/>
      <c r="U80" s="188"/>
      <c r="V80" s="112">
        <f t="shared" si="15"/>
      </c>
      <c r="W80" s="223">
        <f t="shared" si="13"/>
      </c>
      <c r="X80" s="223">
        <f t="shared" si="14"/>
      </c>
      <c r="Y80" s="250">
        <f aca="true" t="shared" si="16" ref="Y80:Y107">IF(ISERROR(VLOOKUP(S80,$Y$112:$Z$123,2,FALSE)),"",(VLOOKUP(S80,$Y$112:$Z$123,2,FALSE)))</f>
      </c>
      <c r="Z80" s="180"/>
      <c r="AA80" s="180"/>
      <c r="AB80" s="180"/>
      <c r="AC80" s="180"/>
      <c r="AD80" s="180"/>
      <c r="AE80" s="285"/>
    </row>
    <row r="81" spans="1:31" s="189" customFormat="1" ht="12">
      <c r="A81" s="304">
        <v>74</v>
      </c>
      <c r="B81" s="181"/>
      <c r="C81" s="181"/>
      <c r="D81" s="181"/>
      <c r="E81" s="243"/>
      <c r="F81" s="182"/>
      <c r="G81" s="183"/>
      <c r="H81" s="183"/>
      <c r="I81" s="183"/>
      <c r="J81" s="184"/>
      <c r="K81" s="185"/>
      <c r="L81" s="181"/>
      <c r="M81" s="186">
        <f t="shared" si="9"/>
      </c>
      <c r="N81" s="227">
        <f t="shared" si="10"/>
      </c>
      <c r="O81" s="227">
        <f t="shared" si="11"/>
      </c>
      <c r="P81" s="227">
        <f t="shared" si="12"/>
      </c>
      <c r="Q81" s="182"/>
      <c r="R81" s="187">
        <f>IF(ISERROR(VLOOKUP($Q81,#REF!,2,FALSE)),"",VLOOKUP($Q81,#REF!,2,FALSE))</f>
      </c>
      <c r="S81" s="182"/>
      <c r="T81" s="182"/>
      <c r="U81" s="188"/>
      <c r="V81" s="112">
        <f t="shared" si="15"/>
      </c>
      <c r="W81" s="223">
        <f t="shared" si="13"/>
      </c>
      <c r="X81" s="223">
        <f t="shared" si="14"/>
      </c>
      <c r="Y81" s="250">
        <f t="shared" si="16"/>
      </c>
      <c r="Z81" s="180"/>
      <c r="AA81" s="180"/>
      <c r="AB81" s="180"/>
      <c r="AC81" s="180"/>
      <c r="AD81" s="180"/>
      <c r="AE81" s="285"/>
    </row>
    <row r="82" spans="1:31" s="189" customFormat="1" ht="12">
      <c r="A82" s="304">
        <v>75</v>
      </c>
      <c r="B82" s="181"/>
      <c r="C82" s="181"/>
      <c r="D82" s="181"/>
      <c r="E82" s="243"/>
      <c r="F82" s="182"/>
      <c r="G82" s="183"/>
      <c r="H82" s="183"/>
      <c r="I82" s="183"/>
      <c r="J82" s="184"/>
      <c r="K82" s="185"/>
      <c r="L82" s="181"/>
      <c r="M82" s="186">
        <f t="shared" si="9"/>
      </c>
      <c r="N82" s="227">
        <f t="shared" si="10"/>
      </c>
      <c r="O82" s="227">
        <f t="shared" si="11"/>
      </c>
      <c r="P82" s="227">
        <f t="shared" si="12"/>
      </c>
      <c r="Q82" s="182"/>
      <c r="R82" s="187">
        <f>IF(ISERROR(VLOOKUP($Q82,#REF!,2,FALSE)),"",VLOOKUP($Q82,#REF!,2,FALSE))</f>
      </c>
      <c r="S82" s="182"/>
      <c r="T82" s="182"/>
      <c r="U82" s="188"/>
      <c r="V82" s="112">
        <f t="shared" si="15"/>
      </c>
      <c r="W82" s="223">
        <f t="shared" si="13"/>
      </c>
      <c r="X82" s="223">
        <f t="shared" si="14"/>
      </c>
      <c r="Y82" s="250">
        <f t="shared" si="16"/>
      </c>
      <c r="Z82" s="180"/>
      <c r="AA82" s="180"/>
      <c r="AB82" s="180"/>
      <c r="AC82" s="180"/>
      <c r="AD82" s="180"/>
      <c r="AE82" s="285"/>
    </row>
    <row r="83" spans="1:31" s="189" customFormat="1" ht="12">
      <c r="A83" s="304">
        <v>76</v>
      </c>
      <c r="B83" s="181"/>
      <c r="C83" s="181"/>
      <c r="D83" s="181"/>
      <c r="E83" s="243"/>
      <c r="F83" s="182"/>
      <c r="G83" s="183"/>
      <c r="H83" s="183"/>
      <c r="I83" s="183"/>
      <c r="J83" s="184"/>
      <c r="K83" s="185"/>
      <c r="L83" s="181"/>
      <c r="M83" s="186">
        <f t="shared" si="9"/>
      </c>
      <c r="N83" s="227">
        <f t="shared" si="10"/>
      </c>
      <c r="O83" s="227">
        <f t="shared" si="11"/>
      </c>
      <c r="P83" s="227">
        <f t="shared" si="12"/>
      </c>
      <c r="Q83" s="182"/>
      <c r="R83" s="187">
        <f>IF(ISERROR(VLOOKUP($Q83,#REF!,2,FALSE)),"",VLOOKUP($Q83,#REF!,2,FALSE))</f>
      </c>
      <c r="S83" s="182"/>
      <c r="T83" s="182"/>
      <c r="U83" s="188"/>
      <c r="V83" s="112">
        <f t="shared" si="15"/>
      </c>
      <c r="W83" s="223">
        <f t="shared" si="13"/>
      </c>
      <c r="X83" s="223">
        <f t="shared" si="14"/>
      </c>
      <c r="Y83" s="250">
        <f t="shared" si="16"/>
      </c>
      <c r="Z83" s="180"/>
      <c r="AA83" s="180"/>
      <c r="AB83" s="180"/>
      <c r="AC83" s="180"/>
      <c r="AD83" s="180"/>
      <c r="AE83" s="285"/>
    </row>
    <row r="84" spans="1:31" s="189" customFormat="1" ht="12">
      <c r="A84" s="304">
        <v>77</v>
      </c>
      <c r="B84" s="181"/>
      <c r="C84" s="181"/>
      <c r="D84" s="181"/>
      <c r="E84" s="243"/>
      <c r="F84" s="182"/>
      <c r="G84" s="183"/>
      <c r="H84" s="183"/>
      <c r="I84" s="183"/>
      <c r="J84" s="184"/>
      <c r="K84" s="185"/>
      <c r="L84" s="181"/>
      <c r="M84" s="186">
        <f t="shared" si="9"/>
      </c>
      <c r="N84" s="227">
        <f t="shared" si="10"/>
      </c>
      <c r="O84" s="227">
        <f t="shared" si="11"/>
      </c>
      <c r="P84" s="227">
        <f t="shared" si="12"/>
      </c>
      <c r="Q84" s="182"/>
      <c r="R84" s="187">
        <f>IF(ISERROR(VLOOKUP($Q84,#REF!,2,FALSE)),"",VLOOKUP($Q84,#REF!,2,FALSE))</f>
      </c>
      <c r="S84" s="182"/>
      <c r="T84" s="182"/>
      <c r="U84" s="188"/>
      <c r="V84" s="112">
        <f t="shared" si="15"/>
      </c>
      <c r="W84" s="223">
        <f t="shared" si="13"/>
      </c>
      <c r="X84" s="223">
        <f t="shared" si="14"/>
      </c>
      <c r="Y84" s="250">
        <f t="shared" si="16"/>
      </c>
      <c r="Z84" s="180"/>
      <c r="AA84" s="180"/>
      <c r="AB84" s="180"/>
      <c r="AC84" s="180"/>
      <c r="AD84" s="180"/>
      <c r="AE84" s="285"/>
    </row>
    <row r="85" spans="1:31" s="189" customFormat="1" ht="12">
      <c r="A85" s="304">
        <v>78</v>
      </c>
      <c r="B85" s="181"/>
      <c r="C85" s="181"/>
      <c r="D85" s="181"/>
      <c r="E85" s="243"/>
      <c r="F85" s="182"/>
      <c r="G85" s="183"/>
      <c r="H85" s="183"/>
      <c r="I85" s="183"/>
      <c r="J85" s="184"/>
      <c r="K85" s="185"/>
      <c r="L85" s="181"/>
      <c r="M85" s="186">
        <f t="shared" si="9"/>
      </c>
      <c r="N85" s="227">
        <f t="shared" si="10"/>
      </c>
      <c r="O85" s="227">
        <f t="shared" si="11"/>
      </c>
      <c r="P85" s="227">
        <f t="shared" si="12"/>
      </c>
      <c r="Q85" s="182"/>
      <c r="R85" s="187">
        <f>IF(ISERROR(VLOOKUP($Q85,#REF!,2,FALSE)),"",VLOOKUP($Q85,#REF!,2,FALSE))</f>
      </c>
      <c r="S85" s="182"/>
      <c r="T85" s="182"/>
      <c r="U85" s="188"/>
      <c r="V85" s="112">
        <f t="shared" si="15"/>
      </c>
      <c r="W85" s="223">
        <f t="shared" si="13"/>
      </c>
      <c r="X85" s="223">
        <f t="shared" si="14"/>
      </c>
      <c r="Y85" s="250">
        <f t="shared" si="16"/>
      </c>
      <c r="Z85" s="180"/>
      <c r="AA85" s="180"/>
      <c r="AB85" s="180"/>
      <c r="AC85" s="180"/>
      <c r="AD85" s="180"/>
      <c r="AE85" s="285"/>
    </row>
    <row r="86" spans="1:31" s="189" customFormat="1" ht="12">
      <c r="A86" s="304">
        <v>79</v>
      </c>
      <c r="B86" s="181"/>
      <c r="C86" s="181"/>
      <c r="D86" s="181"/>
      <c r="E86" s="243"/>
      <c r="F86" s="182"/>
      <c r="G86" s="183"/>
      <c r="H86" s="183"/>
      <c r="I86" s="183"/>
      <c r="J86" s="184"/>
      <c r="K86" s="185"/>
      <c r="L86" s="181"/>
      <c r="M86" s="186">
        <f t="shared" si="9"/>
      </c>
      <c r="N86" s="227">
        <f t="shared" si="10"/>
      </c>
      <c r="O86" s="227">
        <f t="shared" si="11"/>
      </c>
      <c r="P86" s="227">
        <f t="shared" si="12"/>
      </c>
      <c r="Q86" s="182"/>
      <c r="R86" s="187">
        <f>IF(ISERROR(VLOOKUP($Q86,#REF!,2,FALSE)),"",VLOOKUP($Q86,#REF!,2,FALSE))</f>
      </c>
      <c r="S86" s="182"/>
      <c r="T86" s="182"/>
      <c r="U86" s="188"/>
      <c r="V86" s="112">
        <f t="shared" si="15"/>
      </c>
      <c r="W86" s="223">
        <f t="shared" si="13"/>
      </c>
      <c r="X86" s="223">
        <f t="shared" si="14"/>
      </c>
      <c r="Y86" s="250">
        <f t="shared" si="16"/>
      </c>
      <c r="Z86" s="180"/>
      <c r="AA86" s="180"/>
      <c r="AB86" s="180"/>
      <c r="AC86" s="180"/>
      <c r="AD86" s="180"/>
      <c r="AE86" s="285"/>
    </row>
    <row r="87" spans="1:31" s="189" customFormat="1" ht="12">
      <c r="A87" s="304">
        <v>80</v>
      </c>
      <c r="B87" s="181"/>
      <c r="C87" s="181"/>
      <c r="D87" s="181"/>
      <c r="E87" s="243"/>
      <c r="F87" s="182"/>
      <c r="G87" s="183"/>
      <c r="H87" s="183"/>
      <c r="I87" s="183"/>
      <c r="J87" s="184"/>
      <c r="K87" s="185"/>
      <c r="L87" s="181"/>
      <c r="M87" s="186">
        <f t="shared" si="9"/>
      </c>
      <c r="N87" s="227">
        <f t="shared" si="10"/>
      </c>
      <c r="O87" s="227">
        <f t="shared" si="11"/>
      </c>
      <c r="P87" s="227">
        <f t="shared" si="12"/>
      </c>
      <c r="Q87" s="182"/>
      <c r="R87" s="187">
        <f>IF(ISERROR(VLOOKUP($Q87,#REF!,2,FALSE)),"",VLOOKUP($Q87,#REF!,2,FALSE))</f>
      </c>
      <c r="S87" s="182"/>
      <c r="T87" s="182"/>
      <c r="U87" s="188"/>
      <c r="V87" s="112">
        <f t="shared" si="15"/>
      </c>
      <c r="W87" s="223">
        <f t="shared" si="13"/>
      </c>
      <c r="X87" s="223">
        <f t="shared" si="14"/>
      </c>
      <c r="Y87" s="250">
        <f t="shared" si="16"/>
      </c>
      <c r="Z87" s="180"/>
      <c r="AA87" s="180"/>
      <c r="AB87" s="180"/>
      <c r="AC87" s="180"/>
      <c r="AD87" s="180"/>
      <c r="AE87" s="285"/>
    </row>
    <row r="88" spans="1:31" s="189" customFormat="1" ht="12">
      <c r="A88" s="304">
        <v>81</v>
      </c>
      <c r="B88" s="181"/>
      <c r="C88" s="181"/>
      <c r="D88" s="181"/>
      <c r="E88" s="243"/>
      <c r="F88" s="182"/>
      <c r="G88" s="183"/>
      <c r="H88" s="183"/>
      <c r="I88" s="183"/>
      <c r="J88" s="184"/>
      <c r="K88" s="185"/>
      <c r="L88" s="181"/>
      <c r="M88" s="186">
        <f t="shared" si="9"/>
      </c>
      <c r="N88" s="227">
        <f t="shared" si="10"/>
      </c>
      <c r="O88" s="227">
        <f t="shared" si="11"/>
      </c>
      <c r="P88" s="227">
        <f t="shared" si="12"/>
      </c>
      <c r="Q88" s="182"/>
      <c r="R88" s="187">
        <f>IF(ISERROR(VLOOKUP($Q88,#REF!,2,FALSE)),"",VLOOKUP($Q88,#REF!,2,FALSE))</f>
      </c>
      <c r="S88" s="182"/>
      <c r="T88" s="182"/>
      <c r="U88" s="188"/>
      <c r="V88" s="112">
        <f t="shared" si="15"/>
      </c>
      <c r="W88" s="223">
        <f t="shared" si="13"/>
      </c>
      <c r="X88" s="223">
        <f t="shared" si="14"/>
      </c>
      <c r="Y88" s="250">
        <f t="shared" si="16"/>
      </c>
      <c r="Z88" s="180"/>
      <c r="AA88" s="180"/>
      <c r="AB88" s="180"/>
      <c r="AC88" s="180"/>
      <c r="AD88" s="180"/>
      <c r="AE88" s="285"/>
    </row>
    <row r="89" spans="1:31" s="189" customFormat="1" ht="12">
      <c r="A89" s="304">
        <v>82</v>
      </c>
      <c r="B89" s="181"/>
      <c r="C89" s="181"/>
      <c r="D89" s="181"/>
      <c r="E89" s="243"/>
      <c r="F89" s="182"/>
      <c r="G89" s="183"/>
      <c r="H89" s="183"/>
      <c r="I89" s="183"/>
      <c r="J89" s="184"/>
      <c r="K89" s="185"/>
      <c r="L89" s="181"/>
      <c r="M89" s="186">
        <f t="shared" si="9"/>
      </c>
      <c r="N89" s="227">
        <f t="shared" si="10"/>
      </c>
      <c r="O89" s="227">
        <f t="shared" si="11"/>
      </c>
      <c r="P89" s="227">
        <f t="shared" si="12"/>
      </c>
      <c r="Q89" s="182"/>
      <c r="R89" s="187">
        <f>IF(ISERROR(VLOOKUP($Q89,#REF!,2,FALSE)),"",VLOOKUP($Q89,#REF!,2,FALSE))</f>
      </c>
      <c r="S89" s="182"/>
      <c r="T89" s="182"/>
      <c r="U89" s="188"/>
      <c r="V89" s="112">
        <f t="shared" si="15"/>
      </c>
      <c r="W89" s="223">
        <f t="shared" si="13"/>
      </c>
      <c r="X89" s="223">
        <f t="shared" si="14"/>
      </c>
      <c r="Y89" s="250">
        <f t="shared" si="16"/>
      </c>
      <c r="Z89" s="180"/>
      <c r="AA89" s="180"/>
      <c r="AB89" s="180"/>
      <c r="AC89" s="180"/>
      <c r="AD89" s="180"/>
      <c r="AE89" s="285"/>
    </row>
    <row r="90" spans="1:31" s="189" customFormat="1" ht="12">
      <c r="A90" s="304">
        <v>83</v>
      </c>
      <c r="B90" s="181"/>
      <c r="C90" s="181"/>
      <c r="D90" s="181"/>
      <c r="E90" s="243"/>
      <c r="F90" s="182"/>
      <c r="G90" s="183"/>
      <c r="H90" s="183"/>
      <c r="I90" s="183"/>
      <c r="J90" s="184"/>
      <c r="K90" s="185"/>
      <c r="L90" s="181"/>
      <c r="M90" s="186">
        <f t="shared" si="9"/>
      </c>
      <c r="N90" s="227">
        <f t="shared" si="10"/>
      </c>
      <c r="O90" s="227">
        <f t="shared" si="11"/>
      </c>
      <c r="P90" s="227">
        <f t="shared" si="12"/>
      </c>
      <c r="Q90" s="182"/>
      <c r="R90" s="187">
        <f>IF(ISERROR(VLOOKUP($Q90,#REF!,2,FALSE)),"",VLOOKUP($Q90,#REF!,2,FALSE))</f>
      </c>
      <c r="S90" s="182"/>
      <c r="T90" s="182"/>
      <c r="U90" s="188"/>
      <c r="V90" s="112">
        <f t="shared" si="15"/>
      </c>
      <c r="W90" s="223">
        <f t="shared" si="13"/>
      </c>
      <c r="X90" s="223">
        <f t="shared" si="14"/>
      </c>
      <c r="Y90" s="250">
        <f t="shared" si="16"/>
      </c>
      <c r="Z90" s="180"/>
      <c r="AA90" s="180"/>
      <c r="AB90" s="180"/>
      <c r="AC90" s="180"/>
      <c r="AD90" s="180"/>
      <c r="AE90" s="285"/>
    </row>
    <row r="91" spans="1:31" s="189" customFormat="1" ht="12">
      <c r="A91" s="304">
        <v>84</v>
      </c>
      <c r="B91" s="181"/>
      <c r="C91" s="181"/>
      <c r="D91" s="181"/>
      <c r="E91" s="243"/>
      <c r="F91" s="182"/>
      <c r="G91" s="183"/>
      <c r="H91" s="183"/>
      <c r="I91" s="183"/>
      <c r="J91" s="184"/>
      <c r="K91" s="185"/>
      <c r="L91" s="181"/>
      <c r="M91" s="186">
        <f t="shared" si="9"/>
      </c>
      <c r="N91" s="227">
        <f t="shared" si="10"/>
      </c>
      <c r="O91" s="227">
        <f t="shared" si="11"/>
      </c>
      <c r="P91" s="227">
        <f t="shared" si="12"/>
      </c>
      <c r="Q91" s="182"/>
      <c r="R91" s="187">
        <f>IF(ISERROR(VLOOKUP($Q91,#REF!,2,FALSE)),"",VLOOKUP($Q91,#REF!,2,FALSE))</f>
      </c>
      <c r="S91" s="182"/>
      <c r="T91" s="182"/>
      <c r="U91" s="188"/>
      <c r="V91" s="112">
        <f t="shared" si="15"/>
      </c>
      <c r="W91" s="223">
        <f t="shared" si="13"/>
      </c>
      <c r="X91" s="223">
        <f t="shared" si="14"/>
      </c>
      <c r="Y91" s="250">
        <f t="shared" si="16"/>
      </c>
      <c r="Z91" s="180"/>
      <c r="AA91" s="180"/>
      <c r="AB91" s="180"/>
      <c r="AC91" s="180"/>
      <c r="AD91" s="180"/>
      <c r="AE91" s="285"/>
    </row>
    <row r="92" spans="1:31" s="189" customFormat="1" ht="12">
      <c r="A92" s="304">
        <v>85</v>
      </c>
      <c r="B92" s="181"/>
      <c r="C92" s="181"/>
      <c r="D92" s="181"/>
      <c r="E92" s="243"/>
      <c r="F92" s="182"/>
      <c r="G92" s="183"/>
      <c r="H92" s="183"/>
      <c r="I92" s="183"/>
      <c r="J92" s="184"/>
      <c r="K92" s="185"/>
      <c r="L92" s="181"/>
      <c r="M92" s="186">
        <f t="shared" si="9"/>
      </c>
      <c r="N92" s="227">
        <f t="shared" si="10"/>
      </c>
      <c r="O92" s="227">
        <f t="shared" si="11"/>
      </c>
      <c r="P92" s="227">
        <f t="shared" si="12"/>
      </c>
      <c r="Q92" s="182"/>
      <c r="R92" s="187">
        <f>IF(ISERROR(VLOOKUP($Q92,#REF!,2,FALSE)),"",VLOOKUP($Q92,#REF!,2,FALSE))</f>
      </c>
      <c r="S92" s="182"/>
      <c r="T92" s="182"/>
      <c r="U92" s="188"/>
      <c r="V92" s="112">
        <f t="shared" si="15"/>
      </c>
      <c r="W92" s="223">
        <f t="shared" si="13"/>
      </c>
      <c r="X92" s="223">
        <f t="shared" si="14"/>
      </c>
      <c r="Y92" s="250">
        <f t="shared" si="16"/>
      </c>
      <c r="Z92" s="180"/>
      <c r="AA92" s="180"/>
      <c r="AB92" s="180"/>
      <c r="AC92" s="180"/>
      <c r="AD92" s="180"/>
      <c r="AE92" s="285"/>
    </row>
    <row r="93" spans="1:31" s="189" customFormat="1" ht="12">
      <c r="A93" s="304">
        <v>86</v>
      </c>
      <c r="B93" s="181"/>
      <c r="C93" s="181"/>
      <c r="D93" s="181"/>
      <c r="E93" s="243"/>
      <c r="F93" s="182"/>
      <c r="G93" s="183"/>
      <c r="H93" s="183"/>
      <c r="I93" s="183"/>
      <c r="J93" s="184"/>
      <c r="K93" s="185"/>
      <c r="L93" s="181"/>
      <c r="M93" s="186">
        <f t="shared" si="9"/>
      </c>
      <c r="N93" s="227">
        <f t="shared" si="10"/>
      </c>
      <c r="O93" s="227">
        <f t="shared" si="11"/>
      </c>
      <c r="P93" s="227">
        <f t="shared" si="12"/>
      </c>
      <c r="Q93" s="182"/>
      <c r="R93" s="187">
        <f>IF(ISERROR(VLOOKUP($Q93,#REF!,2,FALSE)),"",VLOOKUP($Q93,#REF!,2,FALSE))</f>
      </c>
      <c r="S93" s="182"/>
      <c r="T93" s="182"/>
      <c r="U93" s="188"/>
      <c r="V93" s="112">
        <f t="shared" si="15"/>
      </c>
      <c r="W93" s="223">
        <f t="shared" si="13"/>
      </c>
      <c r="X93" s="223">
        <f t="shared" si="14"/>
      </c>
      <c r="Y93" s="250">
        <f t="shared" si="16"/>
      </c>
      <c r="Z93" s="180"/>
      <c r="AA93" s="180"/>
      <c r="AB93" s="180"/>
      <c r="AC93" s="180"/>
      <c r="AD93" s="180"/>
      <c r="AE93" s="285"/>
    </row>
    <row r="94" spans="1:31" s="189" customFormat="1" ht="12">
      <c r="A94" s="304">
        <v>87</v>
      </c>
      <c r="B94" s="181"/>
      <c r="C94" s="181"/>
      <c r="D94" s="181"/>
      <c r="E94" s="243"/>
      <c r="F94" s="182"/>
      <c r="G94" s="183"/>
      <c r="H94" s="183"/>
      <c r="I94" s="183"/>
      <c r="J94" s="184"/>
      <c r="K94" s="185"/>
      <c r="L94" s="181"/>
      <c r="M94" s="186">
        <f t="shared" si="9"/>
      </c>
      <c r="N94" s="227">
        <f t="shared" si="10"/>
      </c>
      <c r="O94" s="227">
        <f t="shared" si="11"/>
      </c>
      <c r="P94" s="227">
        <f t="shared" si="12"/>
      </c>
      <c r="Q94" s="182"/>
      <c r="R94" s="187">
        <f>IF(ISERROR(VLOOKUP($Q94,#REF!,2,FALSE)),"",VLOOKUP($Q94,#REF!,2,FALSE))</f>
      </c>
      <c r="S94" s="182"/>
      <c r="T94" s="182"/>
      <c r="U94" s="188"/>
      <c r="V94" s="112">
        <f t="shared" si="15"/>
      </c>
      <c r="W94" s="223">
        <f t="shared" si="13"/>
      </c>
      <c r="X94" s="223">
        <f t="shared" si="14"/>
      </c>
      <c r="Y94" s="250">
        <f t="shared" si="16"/>
      </c>
      <c r="Z94" s="180"/>
      <c r="AA94" s="180"/>
      <c r="AB94" s="180"/>
      <c r="AC94" s="180"/>
      <c r="AD94" s="180"/>
      <c r="AE94" s="285"/>
    </row>
    <row r="95" spans="1:31" s="189" customFormat="1" ht="12">
      <c r="A95" s="304">
        <v>88</v>
      </c>
      <c r="B95" s="181"/>
      <c r="C95" s="181"/>
      <c r="D95" s="181"/>
      <c r="E95" s="243"/>
      <c r="F95" s="182"/>
      <c r="G95" s="183"/>
      <c r="H95" s="183"/>
      <c r="I95" s="183"/>
      <c r="J95" s="184"/>
      <c r="K95" s="185"/>
      <c r="L95" s="181"/>
      <c r="M95" s="186">
        <f t="shared" si="9"/>
      </c>
      <c r="N95" s="227">
        <f t="shared" si="10"/>
      </c>
      <c r="O95" s="227">
        <f t="shared" si="11"/>
      </c>
      <c r="P95" s="227">
        <f t="shared" si="12"/>
      </c>
      <c r="Q95" s="182"/>
      <c r="R95" s="187">
        <f>IF(ISERROR(VLOOKUP($Q95,#REF!,2,FALSE)),"",VLOOKUP($Q95,#REF!,2,FALSE))</f>
      </c>
      <c r="S95" s="182"/>
      <c r="T95" s="182"/>
      <c r="U95" s="188"/>
      <c r="V95" s="112">
        <f t="shared" si="15"/>
      </c>
      <c r="W95" s="223">
        <f t="shared" si="13"/>
      </c>
      <c r="X95" s="223">
        <f t="shared" si="14"/>
      </c>
      <c r="Y95" s="250">
        <f t="shared" si="16"/>
      </c>
      <c r="Z95" s="180"/>
      <c r="AA95" s="180"/>
      <c r="AB95" s="180"/>
      <c r="AC95" s="180"/>
      <c r="AD95" s="180"/>
      <c r="AE95" s="285"/>
    </row>
    <row r="96" spans="1:31" s="189" customFormat="1" ht="12">
      <c r="A96" s="304">
        <v>89</v>
      </c>
      <c r="B96" s="181"/>
      <c r="C96" s="181"/>
      <c r="D96" s="181"/>
      <c r="E96" s="243"/>
      <c r="F96" s="182"/>
      <c r="G96" s="183"/>
      <c r="H96" s="183"/>
      <c r="I96" s="183"/>
      <c r="J96" s="184"/>
      <c r="K96" s="185"/>
      <c r="L96" s="181"/>
      <c r="M96" s="186">
        <f t="shared" si="9"/>
      </c>
      <c r="N96" s="227">
        <f t="shared" si="10"/>
      </c>
      <c r="O96" s="227">
        <f t="shared" si="11"/>
      </c>
      <c r="P96" s="227">
        <f t="shared" si="12"/>
      </c>
      <c r="Q96" s="182"/>
      <c r="R96" s="187">
        <f>IF(ISERROR(VLOOKUP($Q96,#REF!,2,FALSE)),"",VLOOKUP($Q96,#REF!,2,FALSE))</f>
      </c>
      <c r="S96" s="182"/>
      <c r="T96" s="182"/>
      <c r="U96" s="188"/>
      <c r="V96" s="112">
        <f t="shared" si="15"/>
      </c>
      <c r="W96" s="223">
        <f t="shared" si="13"/>
      </c>
      <c r="X96" s="223">
        <f t="shared" si="14"/>
      </c>
      <c r="Y96" s="250">
        <f t="shared" si="16"/>
      </c>
      <c r="Z96" s="180"/>
      <c r="AA96" s="180"/>
      <c r="AB96" s="180"/>
      <c r="AC96" s="180"/>
      <c r="AD96" s="180"/>
      <c r="AE96" s="285"/>
    </row>
    <row r="97" spans="1:31" s="189" customFormat="1" ht="12">
      <c r="A97" s="304">
        <v>90</v>
      </c>
      <c r="B97" s="181"/>
      <c r="C97" s="181"/>
      <c r="D97" s="181"/>
      <c r="E97" s="243"/>
      <c r="F97" s="182"/>
      <c r="G97" s="183"/>
      <c r="H97" s="183"/>
      <c r="I97" s="183"/>
      <c r="J97" s="184"/>
      <c r="K97" s="185"/>
      <c r="L97" s="181"/>
      <c r="M97" s="186">
        <f t="shared" si="9"/>
      </c>
      <c r="N97" s="227">
        <f t="shared" si="10"/>
      </c>
      <c r="O97" s="227">
        <f t="shared" si="11"/>
      </c>
      <c r="P97" s="227">
        <f t="shared" si="12"/>
      </c>
      <c r="Q97" s="182"/>
      <c r="R97" s="187">
        <f>IF(ISERROR(VLOOKUP($Q97,#REF!,2,FALSE)),"",VLOOKUP($Q97,#REF!,2,FALSE))</f>
      </c>
      <c r="S97" s="182"/>
      <c r="T97" s="182"/>
      <c r="U97" s="188"/>
      <c r="V97" s="112">
        <f t="shared" si="15"/>
      </c>
      <c r="W97" s="223">
        <f t="shared" si="13"/>
      </c>
      <c r="X97" s="223">
        <f t="shared" si="14"/>
      </c>
      <c r="Y97" s="250">
        <f t="shared" si="16"/>
      </c>
      <c r="Z97" s="180"/>
      <c r="AA97" s="180"/>
      <c r="AB97" s="180"/>
      <c r="AC97" s="180"/>
      <c r="AD97" s="180"/>
      <c r="AE97" s="285"/>
    </row>
    <row r="98" spans="1:31" s="189" customFormat="1" ht="12">
      <c r="A98" s="304">
        <v>91</v>
      </c>
      <c r="B98" s="181"/>
      <c r="C98" s="181"/>
      <c r="D98" s="181"/>
      <c r="E98" s="243"/>
      <c r="F98" s="182"/>
      <c r="G98" s="183"/>
      <c r="H98" s="183"/>
      <c r="I98" s="183"/>
      <c r="J98" s="184"/>
      <c r="K98" s="185"/>
      <c r="L98" s="181"/>
      <c r="M98" s="186">
        <f t="shared" si="9"/>
      </c>
      <c r="N98" s="227">
        <f t="shared" si="10"/>
      </c>
      <c r="O98" s="227">
        <f t="shared" si="11"/>
      </c>
      <c r="P98" s="227">
        <f t="shared" si="12"/>
      </c>
      <c r="Q98" s="182"/>
      <c r="R98" s="187">
        <f>IF(ISERROR(VLOOKUP($Q98,#REF!,2,FALSE)),"",VLOOKUP($Q98,#REF!,2,FALSE))</f>
      </c>
      <c r="S98" s="182"/>
      <c r="T98" s="182"/>
      <c r="U98" s="188"/>
      <c r="V98" s="112">
        <f t="shared" si="15"/>
      </c>
      <c r="W98" s="223">
        <f t="shared" si="13"/>
      </c>
      <c r="X98" s="223">
        <f t="shared" si="14"/>
      </c>
      <c r="Y98" s="250">
        <f t="shared" si="16"/>
      </c>
      <c r="Z98" s="180"/>
      <c r="AA98" s="180"/>
      <c r="AB98" s="180"/>
      <c r="AC98" s="180"/>
      <c r="AD98" s="180"/>
      <c r="AE98" s="285"/>
    </row>
    <row r="99" spans="1:31" s="189" customFormat="1" ht="12">
      <c r="A99" s="304">
        <v>92</v>
      </c>
      <c r="B99" s="181"/>
      <c r="C99" s="181"/>
      <c r="D99" s="181"/>
      <c r="E99" s="243"/>
      <c r="F99" s="182"/>
      <c r="G99" s="183"/>
      <c r="H99" s="183"/>
      <c r="I99" s="183"/>
      <c r="J99" s="184"/>
      <c r="K99" s="185"/>
      <c r="L99" s="181"/>
      <c r="M99" s="186">
        <f t="shared" si="9"/>
      </c>
      <c r="N99" s="227">
        <f t="shared" si="10"/>
      </c>
      <c r="O99" s="227">
        <f t="shared" si="11"/>
      </c>
      <c r="P99" s="227">
        <f t="shared" si="12"/>
      </c>
      <c r="Q99" s="182"/>
      <c r="R99" s="187">
        <f>IF(ISERROR(VLOOKUP($Q99,#REF!,2,FALSE)),"",VLOOKUP($Q99,#REF!,2,FALSE))</f>
      </c>
      <c r="S99" s="182"/>
      <c r="T99" s="182"/>
      <c r="U99" s="188"/>
      <c r="V99" s="112">
        <f t="shared" si="15"/>
      </c>
      <c r="W99" s="223">
        <f t="shared" si="13"/>
      </c>
      <c r="X99" s="223">
        <f t="shared" si="14"/>
      </c>
      <c r="Y99" s="250">
        <f t="shared" si="16"/>
      </c>
      <c r="Z99" s="180"/>
      <c r="AA99" s="180"/>
      <c r="AB99" s="180"/>
      <c r="AC99" s="180"/>
      <c r="AD99" s="180"/>
      <c r="AE99" s="285"/>
    </row>
    <row r="100" spans="1:31" s="189" customFormat="1" ht="12">
      <c r="A100" s="304">
        <v>93</v>
      </c>
      <c r="B100" s="181"/>
      <c r="C100" s="181"/>
      <c r="D100" s="181"/>
      <c r="E100" s="243"/>
      <c r="F100" s="182"/>
      <c r="G100" s="183"/>
      <c r="H100" s="183"/>
      <c r="I100" s="183"/>
      <c r="J100" s="184"/>
      <c r="K100" s="185"/>
      <c r="L100" s="181"/>
      <c r="M100" s="186">
        <f t="shared" si="9"/>
      </c>
      <c r="N100" s="227">
        <f t="shared" si="10"/>
      </c>
      <c r="O100" s="227">
        <f t="shared" si="11"/>
      </c>
      <c r="P100" s="227">
        <f t="shared" si="12"/>
      </c>
      <c r="Q100" s="182"/>
      <c r="R100" s="187">
        <f>IF(ISERROR(VLOOKUP($Q100,#REF!,2,FALSE)),"",VLOOKUP($Q100,#REF!,2,FALSE))</f>
      </c>
      <c r="S100" s="182"/>
      <c r="T100" s="182"/>
      <c r="U100" s="188"/>
      <c r="V100" s="112">
        <f t="shared" si="15"/>
      </c>
      <c r="W100" s="223">
        <f t="shared" si="13"/>
      </c>
      <c r="X100" s="223">
        <f t="shared" si="14"/>
      </c>
      <c r="Y100" s="250">
        <f t="shared" si="16"/>
      </c>
      <c r="Z100" s="180"/>
      <c r="AA100" s="180"/>
      <c r="AB100" s="180"/>
      <c r="AC100" s="180"/>
      <c r="AD100" s="180"/>
      <c r="AE100" s="285"/>
    </row>
    <row r="101" spans="1:31" s="189" customFormat="1" ht="12">
      <c r="A101" s="304">
        <v>94</v>
      </c>
      <c r="B101" s="181"/>
      <c r="C101" s="181"/>
      <c r="D101" s="181"/>
      <c r="E101" s="243"/>
      <c r="F101" s="182"/>
      <c r="G101" s="183"/>
      <c r="H101" s="183"/>
      <c r="I101" s="183"/>
      <c r="J101" s="184"/>
      <c r="K101" s="185"/>
      <c r="L101" s="181"/>
      <c r="M101" s="186">
        <f t="shared" si="9"/>
      </c>
      <c r="N101" s="227">
        <f t="shared" si="10"/>
      </c>
      <c r="O101" s="227">
        <f t="shared" si="11"/>
      </c>
      <c r="P101" s="227">
        <f t="shared" si="12"/>
      </c>
      <c r="Q101" s="182"/>
      <c r="R101" s="187">
        <f>IF(ISERROR(VLOOKUP($Q101,#REF!,2,FALSE)),"",VLOOKUP($Q101,#REF!,2,FALSE))</f>
      </c>
      <c r="S101" s="182"/>
      <c r="T101" s="182"/>
      <c r="U101" s="188"/>
      <c r="V101" s="112">
        <f t="shared" si="15"/>
      </c>
      <c r="W101" s="223">
        <f t="shared" si="13"/>
      </c>
      <c r="X101" s="223">
        <f t="shared" si="14"/>
      </c>
      <c r="Y101" s="250">
        <f t="shared" si="16"/>
      </c>
      <c r="Z101" s="180"/>
      <c r="AA101" s="180"/>
      <c r="AB101" s="180"/>
      <c r="AC101" s="180"/>
      <c r="AD101" s="180"/>
      <c r="AE101" s="285"/>
    </row>
    <row r="102" spans="1:31" s="189" customFormat="1" ht="12">
      <c r="A102" s="304">
        <v>95</v>
      </c>
      <c r="B102" s="181"/>
      <c r="C102" s="181"/>
      <c r="D102" s="181"/>
      <c r="E102" s="243"/>
      <c r="F102" s="182"/>
      <c r="G102" s="183"/>
      <c r="H102" s="183"/>
      <c r="I102" s="183"/>
      <c r="J102" s="184"/>
      <c r="K102" s="185"/>
      <c r="L102" s="181"/>
      <c r="M102" s="186">
        <f t="shared" si="9"/>
      </c>
      <c r="N102" s="227">
        <f t="shared" si="10"/>
      </c>
      <c r="O102" s="227">
        <f t="shared" si="11"/>
      </c>
      <c r="P102" s="227">
        <f t="shared" si="12"/>
      </c>
      <c r="Q102" s="182"/>
      <c r="R102" s="187">
        <f>IF(ISERROR(VLOOKUP($Q102,#REF!,2,FALSE)),"",VLOOKUP($Q102,#REF!,2,FALSE))</f>
      </c>
      <c r="S102" s="182"/>
      <c r="T102" s="182"/>
      <c r="U102" s="188"/>
      <c r="V102" s="112">
        <f t="shared" si="15"/>
      </c>
      <c r="W102" s="223">
        <f t="shared" si="13"/>
      </c>
      <c r="X102" s="223">
        <f t="shared" si="14"/>
      </c>
      <c r="Y102" s="250">
        <f t="shared" si="16"/>
      </c>
      <c r="Z102" s="180"/>
      <c r="AA102" s="180"/>
      <c r="AB102" s="180"/>
      <c r="AC102" s="180"/>
      <c r="AD102" s="180"/>
      <c r="AE102" s="285"/>
    </row>
    <row r="103" spans="1:31" s="189" customFormat="1" ht="12">
      <c r="A103" s="304">
        <v>96</v>
      </c>
      <c r="B103" s="181"/>
      <c r="C103" s="181"/>
      <c r="D103" s="181"/>
      <c r="E103" s="243"/>
      <c r="F103" s="182"/>
      <c r="G103" s="183"/>
      <c r="H103" s="183"/>
      <c r="I103" s="183"/>
      <c r="J103" s="184"/>
      <c r="K103" s="185"/>
      <c r="L103" s="181"/>
      <c r="M103" s="186">
        <f t="shared" si="9"/>
      </c>
      <c r="N103" s="227">
        <f t="shared" si="10"/>
      </c>
      <c r="O103" s="227">
        <f t="shared" si="11"/>
      </c>
      <c r="P103" s="227">
        <f t="shared" si="12"/>
      </c>
      <c r="Q103" s="182"/>
      <c r="R103" s="187">
        <f>IF(ISERROR(VLOOKUP($Q103,#REF!,2,FALSE)),"",VLOOKUP($Q103,#REF!,2,FALSE))</f>
      </c>
      <c r="S103" s="182"/>
      <c r="T103" s="182"/>
      <c r="U103" s="188"/>
      <c r="V103" s="112">
        <f t="shared" si="15"/>
      </c>
      <c r="W103" s="223">
        <f t="shared" si="13"/>
      </c>
      <c r="X103" s="223">
        <f t="shared" si="14"/>
      </c>
      <c r="Y103" s="250">
        <f t="shared" si="16"/>
      </c>
      <c r="Z103" s="180"/>
      <c r="AA103" s="180"/>
      <c r="AB103" s="180"/>
      <c r="AC103" s="180"/>
      <c r="AD103" s="180"/>
      <c r="AE103" s="285"/>
    </row>
    <row r="104" spans="1:31" s="189" customFormat="1" ht="12">
      <c r="A104" s="304">
        <v>97</v>
      </c>
      <c r="B104" s="181"/>
      <c r="C104" s="181"/>
      <c r="D104" s="181"/>
      <c r="E104" s="243"/>
      <c r="F104" s="182"/>
      <c r="G104" s="183"/>
      <c r="H104" s="183"/>
      <c r="I104" s="183"/>
      <c r="J104" s="184"/>
      <c r="K104" s="185"/>
      <c r="L104" s="181"/>
      <c r="M104" s="186">
        <f t="shared" si="9"/>
      </c>
      <c r="N104" s="227">
        <f t="shared" si="10"/>
      </c>
      <c r="O104" s="227">
        <f t="shared" si="11"/>
      </c>
      <c r="P104" s="227">
        <f t="shared" si="12"/>
      </c>
      <c r="Q104" s="182"/>
      <c r="R104" s="187">
        <f>IF(ISERROR(VLOOKUP($Q104,#REF!,2,FALSE)),"",VLOOKUP($Q104,#REF!,2,FALSE))</f>
      </c>
      <c r="S104" s="182"/>
      <c r="T104" s="182"/>
      <c r="U104" s="188"/>
      <c r="V104" s="112">
        <f t="shared" si="15"/>
      </c>
      <c r="W104" s="223">
        <f t="shared" si="13"/>
      </c>
      <c r="X104" s="223">
        <f t="shared" si="14"/>
      </c>
      <c r="Y104" s="250">
        <f t="shared" si="16"/>
      </c>
      <c r="Z104" s="180"/>
      <c r="AA104" s="180"/>
      <c r="AB104" s="180"/>
      <c r="AC104" s="180"/>
      <c r="AD104" s="180"/>
      <c r="AE104" s="285"/>
    </row>
    <row r="105" spans="1:31" s="189" customFormat="1" ht="12">
      <c r="A105" s="304">
        <v>98</v>
      </c>
      <c r="B105" s="181"/>
      <c r="C105" s="181"/>
      <c r="D105" s="181"/>
      <c r="E105" s="243"/>
      <c r="F105" s="182"/>
      <c r="G105" s="183"/>
      <c r="H105" s="183"/>
      <c r="I105" s="183"/>
      <c r="J105" s="184"/>
      <c r="K105" s="185"/>
      <c r="L105" s="181"/>
      <c r="M105" s="186">
        <f t="shared" si="9"/>
      </c>
      <c r="N105" s="227">
        <f t="shared" si="10"/>
      </c>
      <c r="O105" s="227">
        <f t="shared" si="11"/>
      </c>
      <c r="P105" s="227">
        <f t="shared" si="12"/>
      </c>
      <c r="Q105" s="182"/>
      <c r="R105" s="187">
        <f>IF(ISERROR(VLOOKUP($Q105,#REF!,2,FALSE)),"",VLOOKUP($Q105,#REF!,2,FALSE))</f>
      </c>
      <c r="S105" s="182"/>
      <c r="T105" s="182"/>
      <c r="U105" s="188"/>
      <c r="V105" s="112">
        <f t="shared" si="15"/>
      </c>
      <c r="W105" s="223">
        <f t="shared" si="13"/>
      </c>
      <c r="X105" s="223">
        <f t="shared" si="14"/>
      </c>
      <c r="Y105" s="250">
        <f t="shared" si="16"/>
      </c>
      <c r="Z105" s="180"/>
      <c r="AA105" s="180"/>
      <c r="AB105" s="180"/>
      <c r="AC105" s="180"/>
      <c r="AD105" s="180"/>
      <c r="AE105" s="285"/>
    </row>
    <row r="106" spans="1:31" s="189" customFormat="1" ht="12">
      <c r="A106" s="304">
        <v>99</v>
      </c>
      <c r="B106" s="181"/>
      <c r="C106" s="181"/>
      <c r="D106" s="181"/>
      <c r="E106" s="243"/>
      <c r="F106" s="182"/>
      <c r="G106" s="183"/>
      <c r="H106" s="183"/>
      <c r="I106" s="183"/>
      <c r="J106" s="184"/>
      <c r="K106" s="185"/>
      <c r="L106" s="181"/>
      <c r="M106" s="186">
        <f t="shared" si="9"/>
      </c>
      <c r="N106" s="227">
        <f t="shared" si="10"/>
      </c>
      <c r="O106" s="227">
        <f t="shared" si="11"/>
      </c>
      <c r="P106" s="227">
        <f t="shared" si="12"/>
      </c>
      <c r="Q106" s="182"/>
      <c r="R106" s="187">
        <f>IF(ISERROR(VLOOKUP($Q106,#REF!,2,FALSE)),"",VLOOKUP($Q106,#REF!,2,FALSE))</f>
      </c>
      <c r="S106" s="182"/>
      <c r="T106" s="182"/>
      <c r="U106" s="188"/>
      <c r="V106" s="112">
        <f t="shared" si="15"/>
      </c>
      <c r="W106" s="223">
        <f t="shared" si="13"/>
      </c>
      <c r="X106" s="223">
        <f t="shared" si="14"/>
      </c>
      <c r="Y106" s="250">
        <f t="shared" si="16"/>
      </c>
      <c r="Z106" s="180"/>
      <c r="AA106" s="180"/>
      <c r="AB106" s="180"/>
      <c r="AC106" s="180"/>
      <c r="AD106" s="180"/>
      <c r="AE106" s="285"/>
    </row>
    <row r="107" spans="1:31" s="189" customFormat="1" ht="12.75" thickBot="1">
      <c r="A107" s="304">
        <v>100</v>
      </c>
      <c r="B107" s="181"/>
      <c r="C107" s="181"/>
      <c r="D107" s="329"/>
      <c r="E107" s="243"/>
      <c r="F107" s="182"/>
      <c r="G107" s="183"/>
      <c r="H107" s="183"/>
      <c r="I107" s="183"/>
      <c r="J107" s="184"/>
      <c r="K107" s="185"/>
      <c r="L107" s="181"/>
      <c r="M107" s="186">
        <f>IF($L107="","",VLOOKUP($L107,$L$112:$P$235,2,FALSE))</f>
      </c>
      <c r="N107" s="227">
        <f>IF($L107="","",VLOOKUP($L107,$L$112:$P$235,3,FALSE))</f>
      </c>
      <c r="O107" s="227">
        <f>IF($L107="","",VLOOKUP($L107,$L$112:$P$235,4,FALSE))</f>
      </c>
      <c r="P107" s="227">
        <f>IF($L107="","",VLOOKUP($L107,$L$112:$P$235,5,FALSE))</f>
      </c>
      <c r="Q107" s="182"/>
      <c r="R107" s="187">
        <f>IF(ISERROR(VLOOKUP($Q107,#REF!,2,FALSE)),"",VLOOKUP($Q107,#REF!,2,FALSE))</f>
      </c>
      <c r="S107" s="182"/>
      <c r="T107" s="182"/>
      <c r="U107" s="188"/>
      <c r="V107" s="112">
        <f t="shared" si="15"/>
      </c>
      <c r="W107" s="223">
        <f t="shared" si="13"/>
      </c>
      <c r="X107" s="223">
        <f t="shared" si="14"/>
      </c>
      <c r="Y107" s="250">
        <f t="shared" si="16"/>
      </c>
      <c r="Z107" s="180"/>
      <c r="AA107" s="346"/>
      <c r="AB107" s="346"/>
      <c r="AC107" s="346"/>
      <c r="AD107" s="346"/>
      <c r="AE107" s="347"/>
    </row>
    <row r="108" spans="1:31" s="118" customFormat="1" ht="13.5" thickBot="1">
      <c r="A108" s="190"/>
      <c r="B108" s="191"/>
      <c r="C108" s="191"/>
      <c r="D108" s="191"/>
      <c r="E108" s="2"/>
      <c r="F108" s="2"/>
      <c r="G108" s="192"/>
      <c r="H108" s="192"/>
      <c r="I108" s="192"/>
      <c r="J108" s="3"/>
      <c r="K108" s="193"/>
      <c r="L108" s="18">
        <f>COUNT($Y8:$Y107)</f>
        <v>0</v>
      </c>
      <c r="M108" s="123"/>
      <c r="N108" s="231"/>
      <c r="O108" s="4" t="s">
        <v>152</v>
      </c>
      <c r="P108" s="191"/>
      <c r="Q108" s="195"/>
      <c r="R108" s="194"/>
      <c r="S108" s="195"/>
      <c r="T108" s="196"/>
      <c r="U108" s="195"/>
      <c r="V108" s="5">
        <v>1</v>
      </c>
      <c r="W108" s="283"/>
      <c r="X108" s="282" t="s">
        <v>278</v>
      </c>
      <c r="Y108" s="251">
        <f>SUM(Y8:Y107)</f>
        <v>0</v>
      </c>
      <c r="Z108" s="345"/>
      <c r="AA108" s="348"/>
      <c r="AB108" s="349"/>
      <c r="AC108" s="349"/>
      <c r="AD108" s="349"/>
      <c r="AE108" s="350"/>
    </row>
    <row r="109" spans="2:30" s="136" customFormat="1" ht="110.25" customHeight="1">
      <c r="B109" s="133"/>
      <c r="C109" s="133"/>
      <c r="D109" s="133"/>
      <c r="E109" s="6"/>
      <c r="F109" s="6"/>
      <c r="G109" s="137"/>
      <c r="H109" s="137"/>
      <c r="I109" s="137"/>
      <c r="J109" s="7"/>
      <c r="L109" s="8"/>
      <c r="M109" s="124"/>
      <c r="N109" s="232"/>
      <c r="O109" s="133"/>
      <c r="P109" s="133"/>
      <c r="Q109" s="134"/>
      <c r="R109" s="86"/>
      <c r="S109" s="134"/>
      <c r="T109" s="134"/>
      <c r="U109" s="9"/>
      <c r="V109" s="197"/>
      <c r="W109" s="197"/>
      <c r="X109" s="86"/>
      <c r="Y109" s="252"/>
      <c r="Z109" s="198"/>
      <c r="AA109" s="198"/>
      <c r="AB109" s="198"/>
      <c r="AC109" s="198"/>
      <c r="AD109" s="198"/>
    </row>
    <row r="110" spans="5:31" ht="12.75">
      <c r="E110" s="10"/>
      <c r="K110" s="13"/>
      <c r="Q110" s="134"/>
      <c r="R110" s="86"/>
      <c r="V110" s="78"/>
      <c r="W110" s="97"/>
      <c r="Y110" s="253"/>
      <c r="Z110" s="199"/>
      <c r="AA110" s="199"/>
      <c r="AB110" s="199"/>
      <c r="AC110" s="199"/>
      <c r="AD110" s="199"/>
      <c r="AE110" s="75"/>
    </row>
    <row r="111" spans="1:30" s="1" customFormat="1" ht="23.25" hidden="1" thickBot="1">
      <c r="A111" s="13"/>
      <c r="E111" s="244" t="s">
        <v>136</v>
      </c>
      <c r="F111" s="166" t="s">
        <v>153</v>
      </c>
      <c r="G111" s="167" t="s">
        <v>138</v>
      </c>
      <c r="H111" s="199"/>
      <c r="I111" s="199"/>
      <c r="J111" s="239"/>
      <c r="K111" s="132"/>
      <c r="L111" s="268" t="s">
        <v>145</v>
      </c>
      <c r="M111" s="269" t="s">
        <v>77</v>
      </c>
      <c r="N111" s="270" t="s">
        <v>84</v>
      </c>
      <c r="O111" s="271" t="s">
        <v>143</v>
      </c>
      <c r="P111" s="277" t="s">
        <v>144</v>
      </c>
      <c r="Q111" s="134"/>
      <c r="R111" s="86"/>
      <c r="S111" s="203" t="s">
        <v>146</v>
      </c>
      <c r="T111" s="203" t="s">
        <v>147</v>
      </c>
      <c r="U111" s="204"/>
      <c r="V111" s="205" t="s">
        <v>5</v>
      </c>
      <c r="W111" s="224" t="s">
        <v>6</v>
      </c>
      <c r="X111" s="224"/>
      <c r="Y111" s="254"/>
      <c r="Z111" s="174" t="s">
        <v>269</v>
      </c>
      <c r="AA111" s="342"/>
      <c r="AB111" s="342"/>
      <c r="AC111" s="342"/>
      <c r="AD111" s="342"/>
    </row>
    <row r="112" spans="1:31" s="83" customFormat="1" ht="12.75" hidden="1">
      <c r="A112" s="13"/>
      <c r="B112" s="246"/>
      <c r="C112" s="246"/>
      <c r="D112" s="246"/>
      <c r="E112" s="94" t="s">
        <v>154</v>
      </c>
      <c r="F112" s="119" t="s">
        <v>155</v>
      </c>
      <c r="G112" s="120" t="b">
        <f>OR(F8="NIE",F8="Pasaporte",F8="Sin DNI",AND(ISNUMBER(VALUE(MID($G117,1,8))),NOT(ISNUMBER(VALUE(RIGHT($G117)))),LEN($G117)=9,ISERROR(FIND(".",$G117,1))))</f>
        <v>0</v>
      </c>
      <c r="H112" s="199"/>
      <c r="I112" s="199"/>
      <c r="J112" s="286"/>
      <c r="K112" s="287"/>
      <c r="L112" s="272" t="s">
        <v>228</v>
      </c>
      <c r="M112" s="265">
        <v>1</v>
      </c>
      <c r="N112" s="325" t="s">
        <v>25</v>
      </c>
      <c r="O112" s="245" t="s">
        <v>329</v>
      </c>
      <c r="P112" s="278" t="s">
        <v>201</v>
      </c>
      <c r="Q112" s="134"/>
      <c r="R112" s="86"/>
      <c r="S112" s="308" t="s">
        <v>157</v>
      </c>
      <c r="T112" s="309" t="s">
        <v>158</v>
      </c>
      <c r="U112" s="310">
        <v>1</v>
      </c>
      <c r="V112" s="311">
        <v>1</v>
      </c>
      <c r="W112" s="311">
        <v>32142</v>
      </c>
      <c r="X112" s="312" t="s">
        <v>12</v>
      </c>
      <c r="Y112" s="262" t="s">
        <v>157</v>
      </c>
      <c r="Z112" s="176">
        <v>70</v>
      </c>
      <c r="AA112" s="343"/>
      <c r="AB112" s="343"/>
      <c r="AC112" s="343"/>
      <c r="AD112" s="343"/>
      <c r="AE112" s="79"/>
    </row>
    <row r="113" spans="1:31" s="83" customFormat="1" ht="12.75" hidden="1">
      <c r="A113" s="13"/>
      <c r="B113" s="246"/>
      <c r="C113" s="246"/>
      <c r="D113" s="246"/>
      <c r="E113" s="94" t="s">
        <v>73</v>
      </c>
      <c r="F113" s="119" t="s">
        <v>159</v>
      </c>
      <c r="G113" s="80" t="s">
        <v>240</v>
      </c>
      <c r="H113" s="199"/>
      <c r="I113" s="199"/>
      <c r="J113" s="286"/>
      <c r="K113" s="287"/>
      <c r="L113" s="272" t="s">
        <v>156</v>
      </c>
      <c r="M113" s="265">
        <v>2</v>
      </c>
      <c r="N113" s="325" t="s">
        <v>18</v>
      </c>
      <c r="O113" s="202" t="s">
        <v>330</v>
      </c>
      <c r="P113" s="351" t="s">
        <v>85</v>
      </c>
      <c r="Q113" s="134"/>
      <c r="R113" s="86"/>
      <c r="S113" s="313" t="s">
        <v>157</v>
      </c>
      <c r="T113" s="94" t="s">
        <v>94</v>
      </c>
      <c r="U113" s="80">
        <f aca="true" t="shared" si="17" ref="U113:U144">U112+1</f>
        <v>2</v>
      </c>
      <c r="V113" s="172">
        <v>1</v>
      </c>
      <c r="W113" s="307">
        <v>32142</v>
      </c>
      <c r="X113" s="314" t="s">
        <v>12</v>
      </c>
      <c r="Y113" s="263" t="s">
        <v>149</v>
      </c>
      <c r="Z113" s="177">
        <v>50</v>
      </c>
      <c r="AA113" s="343"/>
      <c r="AB113" s="343"/>
      <c r="AC113" s="343"/>
      <c r="AD113" s="343"/>
      <c r="AE113" s="79"/>
    </row>
    <row r="114" spans="1:31" s="83" customFormat="1" ht="12.75" hidden="1">
      <c r="A114" s="13"/>
      <c r="B114" s="246"/>
      <c r="C114" s="246"/>
      <c r="D114" s="246"/>
      <c r="E114" s="78"/>
      <c r="F114" s="119" t="s">
        <v>148</v>
      </c>
      <c r="G114" s="85"/>
      <c r="H114" s="199"/>
      <c r="I114" s="199"/>
      <c r="J114" s="288"/>
      <c r="K114" s="289"/>
      <c r="L114" s="272" t="s">
        <v>246</v>
      </c>
      <c r="M114" s="265">
        <v>3</v>
      </c>
      <c r="N114" s="325" t="s">
        <v>331</v>
      </c>
      <c r="O114" s="245" t="s">
        <v>332</v>
      </c>
      <c r="P114" s="278" t="s">
        <v>193</v>
      </c>
      <c r="Q114" s="78"/>
      <c r="R114" s="86"/>
      <c r="S114" s="313" t="s">
        <v>157</v>
      </c>
      <c r="T114" s="86" t="s">
        <v>161</v>
      </c>
      <c r="U114" s="80">
        <f t="shared" si="17"/>
        <v>3</v>
      </c>
      <c r="V114" s="172">
        <v>1</v>
      </c>
      <c r="W114" s="172">
        <v>32142</v>
      </c>
      <c r="X114" s="315" t="s">
        <v>12</v>
      </c>
      <c r="Y114" s="263" t="s">
        <v>162</v>
      </c>
      <c r="Z114" s="177">
        <v>20</v>
      </c>
      <c r="AA114" s="343"/>
      <c r="AB114" s="343"/>
      <c r="AC114" s="343"/>
      <c r="AD114" s="343"/>
      <c r="AE114" s="79"/>
    </row>
    <row r="115" spans="1:31" s="83" customFormat="1" ht="12.75" hidden="1">
      <c r="A115" s="13"/>
      <c r="B115" s="246"/>
      <c r="C115" s="246"/>
      <c r="D115" s="246"/>
      <c r="E115" s="78"/>
      <c r="F115" s="119" t="s">
        <v>163</v>
      </c>
      <c r="G115" s="85"/>
      <c r="H115" s="199"/>
      <c r="I115" s="199"/>
      <c r="J115" s="288"/>
      <c r="K115" s="289"/>
      <c r="L115" s="272" t="s">
        <v>333</v>
      </c>
      <c r="M115" s="265">
        <v>137</v>
      </c>
      <c r="N115" s="325" t="s">
        <v>331</v>
      </c>
      <c r="O115" s="245" t="s">
        <v>332</v>
      </c>
      <c r="P115" s="278" t="s">
        <v>193</v>
      </c>
      <c r="Q115" s="78"/>
      <c r="R115" s="86"/>
      <c r="S115" s="316" t="s">
        <v>157</v>
      </c>
      <c r="T115" s="317" t="s">
        <v>95</v>
      </c>
      <c r="U115" s="318">
        <f t="shared" si="17"/>
        <v>4</v>
      </c>
      <c r="V115" s="319">
        <v>1</v>
      </c>
      <c r="W115" s="320">
        <v>32142</v>
      </c>
      <c r="X115" s="321" t="s">
        <v>12</v>
      </c>
      <c r="Y115" s="263" t="s">
        <v>165</v>
      </c>
      <c r="Z115" s="177">
        <v>100</v>
      </c>
      <c r="AA115" s="343"/>
      <c r="AB115" s="343"/>
      <c r="AC115" s="343"/>
      <c r="AD115" s="343"/>
      <c r="AE115" s="79"/>
    </row>
    <row r="116" spans="1:31" s="83" customFormat="1" ht="12.75" hidden="1">
      <c r="A116" s="78"/>
      <c r="B116" s="246"/>
      <c r="C116" s="246"/>
      <c r="D116" s="246"/>
      <c r="E116" s="78"/>
      <c r="F116" s="78"/>
      <c r="G116" s="80"/>
      <c r="H116" s="80"/>
      <c r="I116" s="80"/>
      <c r="J116" s="288"/>
      <c r="K116" s="289"/>
      <c r="L116" s="272" t="s">
        <v>230</v>
      </c>
      <c r="M116" s="265">
        <v>4</v>
      </c>
      <c r="N116" s="325" t="s">
        <v>25</v>
      </c>
      <c r="O116" s="245" t="s">
        <v>334</v>
      </c>
      <c r="P116" s="278" t="s">
        <v>201</v>
      </c>
      <c r="Q116" s="78"/>
      <c r="R116" s="86"/>
      <c r="S116" s="125" t="s">
        <v>149</v>
      </c>
      <c r="T116" s="92" t="s">
        <v>167</v>
      </c>
      <c r="U116" s="80">
        <f t="shared" si="17"/>
        <v>5</v>
      </c>
      <c r="V116" s="172">
        <v>1</v>
      </c>
      <c r="W116" s="172">
        <v>32142</v>
      </c>
      <c r="X116" s="87" t="s">
        <v>12</v>
      </c>
      <c r="Y116" s="263" t="s">
        <v>270</v>
      </c>
      <c r="Z116" s="177">
        <v>125</v>
      </c>
      <c r="AA116" s="343"/>
      <c r="AB116" s="343"/>
      <c r="AC116" s="343"/>
      <c r="AD116" s="343"/>
      <c r="AE116" s="79"/>
    </row>
    <row r="117" spans="1:31" s="83" customFormat="1" ht="12.75" hidden="1">
      <c r="A117" s="78"/>
      <c r="B117" s="246"/>
      <c r="C117" s="246"/>
      <c r="D117" s="246"/>
      <c r="E117" s="78"/>
      <c r="F117" s="78"/>
      <c r="G117" s="80"/>
      <c r="H117" s="80"/>
      <c r="I117" s="80"/>
      <c r="J117" s="288"/>
      <c r="K117" s="289"/>
      <c r="L117" s="272" t="s">
        <v>266</v>
      </c>
      <c r="M117" s="265">
        <v>82</v>
      </c>
      <c r="N117" s="325" t="s">
        <v>335</v>
      </c>
      <c r="O117" s="245" t="s">
        <v>336</v>
      </c>
      <c r="P117" s="278" t="s">
        <v>337</v>
      </c>
      <c r="Q117" s="78"/>
      <c r="R117" s="86"/>
      <c r="S117" s="125" t="s">
        <v>149</v>
      </c>
      <c r="T117" s="92" t="s">
        <v>91</v>
      </c>
      <c r="U117" s="80">
        <f t="shared" si="17"/>
        <v>6</v>
      </c>
      <c r="V117" s="172">
        <v>1</v>
      </c>
      <c r="W117" s="172">
        <v>32142</v>
      </c>
      <c r="X117" s="87" t="s">
        <v>12</v>
      </c>
      <c r="Y117" s="263" t="s">
        <v>2</v>
      </c>
      <c r="Z117" s="177">
        <v>35</v>
      </c>
      <c r="AA117" s="343"/>
      <c r="AB117" s="343"/>
      <c r="AC117" s="343"/>
      <c r="AD117" s="343"/>
      <c r="AE117" s="79"/>
    </row>
    <row r="118" spans="1:31" s="83" customFormat="1" ht="12.75" hidden="1">
      <c r="A118" s="78"/>
      <c r="B118" s="246"/>
      <c r="C118" s="246"/>
      <c r="D118" s="246"/>
      <c r="E118" s="78"/>
      <c r="F118" s="78"/>
      <c r="G118" s="80"/>
      <c r="H118" s="80"/>
      <c r="I118" s="80"/>
      <c r="J118" s="288"/>
      <c r="K118" s="289"/>
      <c r="L118" s="272" t="s">
        <v>406</v>
      </c>
      <c r="M118" s="265">
        <v>144</v>
      </c>
      <c r="N118" s="325" t="s">
        <v>21</v>
      </c>
      <c r="O118" s="245" t="s">
        <v>368</v>
      </c>
      <c r="P118" s="278" t="s">
        <v>186</v>
      </c>
      <c r="Q118" s="78"/>
      <c r="R118" s="86"/>
      <c r="S118" s="84" t="s">
        <v>149</v>
      </c>
      <c r="T118" s="93" t="s">
        <v>93</v>
      </c>
      <c r="U118" s="80">
        <f t="shared" si="17"/>
        <v>7</v>
      </c>
      <c r="V118" s="172">
        <v>1</v>
      </c>
      <c r="W118" s="172">
        <v>27029</v>
      </c>
      <c r="X118" s="87" t="s">
        <v>284</v>
      </c>
      <c r="Y118" s="263" t="s">
        <v>3</v>
      </c>
      <c r="Z118" s="177">
        <v>55</v>
      </c>
      <c r="AA118" s="343"/>
      <c r="AB118" s="343"/>
      <c r="AC118" s="343"/>
      <c r="AD118" s="343"/>
      <c r="AE118" s="79"/>
    </row>
    <row r="119" spans="1:31" s="83" customFormat="1" ht="12.75" hidden="1">
      <c r="A119" s="78"/>
      <c r="B119" s="246"/>
      <c r="C119" s="246"/>
      <c r="D119" s="246"/>
      <c r="E119" s="78"/>
      <c r="F119" s="78"/>
      <c r="G119" s="80"/>
      <c r="H119" s="80"/>
      <c r="I119" s="80"/>
      <c r="J119" s="288"/>
      <c r="K119" s="289"/>
      <c r="L119" s="272" t="s">
        <v>213</v>
      </c>
      <c r="M119" s="265">
        <v>5</v>
      </c>
      <c r="N119" s="325" t="s">
        <v>23</v>
      </c>
      <c r="O119" s="202" t="s">
        <v>338</v>
      </c>
      <c r="P119" s="351" t="s">
        <v>196</v>
      </c>
      <c r="Q119" s="78"/>
      <c r="R119" s="86"/>
      <c r="S119" s="96" t="s">
        <v>149</v>
      </c>
      <c r="T119" s="78" t="s">
        <v>92</v>
      </c>
      <c r="U119" s="80">
        <f t="shared" si="17"/>
        <v>8</v>
      </c>
      <c r="V119" s="172">
        <v>1</v>
      </c>
      <c r="W119" s="172">
        <v>27029</v>
      </c>
      <c r="X119" s="87" t="s">
        <v>284</v>
      </c>
      <c r="Y119" s="263" t="s">
        <v>4</v>
      </c>
      <c r="Z119" s="177">
        <v>85</v>
      </c>
      <c r="AA119" s="343"/>
      <c r="AB119" s="343"/>
      <c r="AC119" s="343"/>
      <c r="AD119" s="343"/>
      <c r="AE119" s="79"/>
    </row>
    <row r="120" spans="1:31" s="83" customFormat="1" ht="12.75" hidden="1">
      <c r="A120" s="78"/>
      <c r="B120" s="246"/>
      <c r="C120" s="246"/>
      <c r="D120" s="246"/>
      <c r="E120" s="78"/>
      <c r="F120" s="78"/>
      <c r="G120" s="80"/>
      <c r="H120" s="80"/>
      <c r="I120" s="80"/>
      <c r="J120" s="288"/>
      <c r="K120" s="289"/>
      <c r="L120" s="272" t="s">
        <v>339</v>
      </c>
      <c r="M120" s="265">
        <v>6</v>
      </c>
      <c r="N120" s="325" t="s">
        <v>340</v>
      </c>
      <c r="O120" s="202" t="s">
        <v>341</v>
      </c>
      <c r="P120" s="351" t="s">
        <v>279</v>
      </c>
      <c r="Q120" s="78"/>
      <c r="R120" s="86"/>
      <c r="S120" s="84" t="s">
        <v>149</v>
      </c>
      <c r="T120" s="93" t="s">
        <v>185</v>
      </c>
      <c r="U120" s="80">
        <f t="shared" si="17"/>
        <v>9</v>
      </c>
      <c r="V120" s="172">
        <v>1</v>
      </c>
      <c r="W120" s="172">
        <v>25203</v>
      </c>
      <c r="X120" s="87" t="s">
        <v>13</v>
      </c>
      <c r="Y120" s="263" t="s">
        <v>79</v>
      </c>
      <c r="Z120" s="177">
        <v>60</v>
      </c>
      <c r="AA120" s="343"/>
      <c r="AB120" s="343"/>
      <c r="AC120" s="343"/>
      <c r="AD120" s="343"/>
      <c r="AE120" s="79"/>
    </row>
    <row r="121" spans="1:31" s="83" customFormat="1" ht="12.75" hidden="1">
      <c r="A121" s="78"/>
      <c r="B121" s="246"/>
      <c r="C121" s="246"/>
      <c r="D121" s="246"/>
      <c r="E121" s="78"/>
      <c r="F121" s="78"/>
      <c r="G121" s="80"/>
      <c r="H121" s="80"/>
      <c r="I121" s="80"/>
      <c r="J121" s="288"/>
      <c r="K121" s="289"/>
      <c r="L121" s="272" t="s">
        <v>342</v>
      </c>
      <c r="M121" s="265">
        <v>7</v>
      </c>
      <c r="N121" s="325" t="s">
        <v>18</v>
      </c>
      <c r="O121" s="245" t="s">
        <v>343</v>
      </c>
      <c r="P121" s="278" t="s">
        <v>85</v>
      </c>
      <c r="Q121" s="78"/>
      <c r="R121" s="86"/>
      <c r="S121" s="84" t="s">
        <v>149</v>
      </c>
      <c r="T121" s="93" t="s">
        <v>188</v>
      </c>
      <c r="U121" s="80">
        <f t="shared" si="17"/>
        <v>10</v>
      </c>
      <c r="V121" s="172">
        <v>1</v>
      </c>
      <c r="W121" s="172">
        <v>23376</v>
      </c>
      <c r="X121" s="87" t="s">
        <v>285</v>
      </c>
      <c r="Y121" s="263" t="s">
        <v>80</v>
      </c>
      <c r="Z121" s="177">
        <v>80</v>
      </c>
      <c r="AA121" s="343"/>
      <c r="AB121" s="343"/>
      <c r="AC121" s="343"/>
      <c r="AD121" s="343"/>
      <c r="AE121" s="79"/>
    </row>
    <row r="122" spans="1:31" s="83" customFormat="1" ht="12.75" hidden="1">
      <c r="A122" s="78"/>
      <c r="B122" s="246"/>
      <c r="C122" s="246"/>
      <c r="D122" s="246"/>
      <c r="E122" s="78"/>
      <c r="F122" s="78"/>
      <c r="G122" s="80"/>
      <c r="H122" s="80"/>
      <c r="I122" s="80"/>
      <c r="J122" s="290"/>
      <c r="K122" s="291"/>
      <c r="L122" s="272" t="s">
        <v>166</v>
      </c>
      <c r="M122" s="265">
        <v>27</v>
      </c>
      <c r="N122" s="325" t="s">
        <v>18</v>
      </c>
      <c r="O122" s="245" t="s">
        <v>344</v>
      </c>
      <c r="P122" s="278" t="s">
        <v>85</v>
      </c>
      <c r="Q122" s="78"/>
      <c r="R122" s="86"/>
      <c r="S122" s="84" t="s">
        <v>149</v>
      </c>
      <c r="T122" s="93" t="s">
        <v>190</v>
      </c>
      <c r="U122" s="80">
        <f t="shared" si="17"/>
        <v>11</v>
      </c>
      <c r="V122" s="172">
        <v>1</v>
      </c>
      <c r="W122" s="172">
        <v>21550</v>
      </c>
      <c r="X122" s="87" t="s">
        <v>286</v>
      </c>
      <c r="Y122" s="263" t="s">
        <v>81</v>
      </c>
      <c r="Z122" s="177">
        <v>110</v>
      </c>
      <c r="AA122" s="343"/>
      <c r="AB122" s="343"/>
      <c r="AC122" s="343"/>
      <c r="AD122" s="343"/>
      <c r="AE122" s="79"/>
    </row>
    <row r="123" spans="1:31" s="83" customFormat="1" ht="13.5" hidden="1" thickBot="1">
      <c r="A123" s="78"/>
      <c r="B123" s="246"/>
      <c r="C123" s="246"/>
      <c r="D123" s="246"/>
      <c r="E123" s="78"/>
      <c r="F123" s="78"/>
      <c r="G123" s="80"/>
      <c r="H123" s="80"/>
      <c r="I123" s="80"/>
      <c r="J123" s="288"/>
      <c r="K123" s="289"/>
      <c r="L123" s="272" t="s">
        <v>345</v>
      </c>
      <c r="M123" s="265">
        <v>126</v>
      </c>
      <c r="N123" s="325" t="s">
        <v>22</v>
      </c>
      <c r="O123" s="245" t="s">
        <v>346</v>
      </c>
      <c r="P123" s="278" t="s">
        <v>189</v>
      </c>
      <c r="Q123" s="78"/>
      <c r="R123" s="86"/>
      <c r="S123" s="84" t="s">
        <v>149</v>
      </c>
      <c r="T123" s="93" t="s">
        <v>16</v>
      </c>
      <c r="U123" s="80">
        <f t="shared" si="17"/>
        <v>12</v>
      </c>
      <c r="V123" s="172">
        <v>1</v>
      </c>
      <c r="W123" s="172">
        <v>19724</v>
      </c>
      <c r="X123" s="91" t="s">
        <v>15</v>
      </c>
      <c r="Y123" s="264" t="s">
        <v>82</v>
      </c>
      <c r="Z123" s="178">
        <v>30</v>
      </c>
      <c r="AA123" s="343"/>
      <c r="AB123" s="343"/>
      <c r="AC123" s="343"/>
      <c r="AD123" s="343"/>
      <c r="AE123" s="79"/>
    </row>
    <row r="124" spans="1:31" s="83" customFormat="1" ht="12.75" hidden="1">
      <c r="A124" s="78"/>
      <c r="B124" s="246"/>
      <c r="C124" s="246"/>
      <c r="D124" s="246"/>
      <c r="E124" s="78"/>
      <c r="F124" s="78"/>
      <c r="G124" s="80"/>
      <c r="H124" s="80"/>
      <c r="I124" s="80"/>
      <c r="J124" s="286"/>
      <c r="K124" s="287"/>
      <c r="L124" s="272" t="s">
        <v>237</v>
      </c>
      <c r="M124" s="265">
        <v>9</v>
      </c>
      <c r="N124" s="325" t="s">
        <v>22</v>
      </c>
      <c r="O124" s="245" t="s">
        <v>347</v>
      </c>
      <c r="P124" s="278" t="s">
        <v>189</v>
      </c>
      <c r="Q124" s="78"/>
      <c r="R124" s="86"/>
      <c r="S124" s="84" t="s">
        <v>149</v>
      </c>
      <c r="T124" s="94" t="s">
        <v>114</v>
      </c>
      <c r="U124" s="80">
        <f t="shared" si="17"/>
        <v>13</v>
      </c>
      <c r="V124" s="172">
        <v>1</v>
      </c>
      <c r="W124" s="172">
        <v>39813</v>
      </c>
      <c r="X124" s="91" t="s">
        <v>14</v>
      </c>
      <c r="Y124" s="262"/>
      <c r="Z124" s="179"/>
      <c r="AA124" s="343"/>
      <c r="AB124" s="343"/>
      <c r="AC124" s="343"/>
      <c r="AD124" s="343"/>
      <c r="AE124" s="79"/>
    </row>
    <row r="125" spans="1:31" s="83" customFormat="1" ht="12.75" hidden="1">
      <c r="A125" s="78"/>
      <c r="B125" s="246"/>
      <c r="C125" s="246"/>
      <c r="D125" s="246"/>
      <c r="E125" s="78"/>
      <c r="F125" s="78"/>
      <c r="G125" s="80"/>
      <c r="H125" s="80"/>
      <c r="I125" s="80"/>
      <c r="J125" s="288"/>
      <c r="K125" s="289"/>
      <c r="L125" s="272" t="s">
        <v>176</v>
      </c>
      <c r="M125" s="265">
        <v>130</v>
      </c>
      <c r="N125" s="325" t="s">
        <v>25</v>
      </c>
      <c r="O125" s="245" t="s">
        <v>348</v>
      </c>
      <c r="P125" s="278" t="s">
        <v>201</v>
      </c>
      <c r="Q125" s="78"/>
      <c r="R125" s="86"/>
      <c r="S125" s="84" t="s">
        <v>149</v>
      </c>
      <c r="T125" s="94" t="s">
        <v>195</v>
      </c>
      <c r="U125" s="80">
        <f t="shared" si="17"/>
        <v>14</v>
      </c>
      <c r="V125" s="172">
        <v>1</v>
      </c>
      <c r="W125" s="172">
        <v>25203</v>
      </c>
      <c r="X125" s="91" t="s">
        <v>13</v>
      </c>
      <c r="Y125" s="255"/>
      <c r="Z125" s="85"/>
      <c r="AA125" s="85"/>
      <c r="AB125" s="85"/>
      <c r="AC125" s="85"/>
      <c r="AD125" s="85"/>
      <c r="AE125" s="79"/>
    </row>
    <row r="126" spans="1:31" s="83" customFormat="1" ht="12.75" hidden="1">
      <c r="A126" s="78"/>
      <c r="B126" s="246"/>
      <c r="C126" s="246"/>
      <c r="D126" s="246"/>
      <c r="E126" s="78"/>
      <c r="F126" s="78"/>
      <c r="G126" s="80"/>
      <c r="H126" s="80"/>
      <c r="I126" s="80"/>
      <c r="J126" s="290"/>
      <c r="K126" s="291"/>
      <c r="L126" s="272" t="s">
        <v>287</v>
      </c>
      <c r="M126" s="266">
        <v>12</v>
      </c>
      <c r="N126" s="325" t="s">
        <v>22</v>
      </c>
      <c r="O126" s="245" t="s">
        <v>349</v>
      </c>
      <c r="P126" s="278" t="s">
        <v>189</v>
      </c>
      <c r="Q126" s="78"/>
      <c r="R126" s="86"/>
      <c r="S126" s="125" t="s">
        <v>149</v>
      </c>
      <c r="T126" s="92" t="s">
        <v>198</v>
      </c>
      <c r="U126" s="80">
        <f t="shared" si="17"/>
        <v>15</v>
      </c>
      <c r="V126" s="172">
        <v>1</v>
      </c>
      <c r="W126" s="172">
        <v>32142</v>
      </c>
      <c r="X126" s="87" t="s">
        <v>12</v>
      </c>
      <c r="Y126" s="255"/>
      <c r="Z126" s="85"/>
      <c r="AA126" s="85"/>
      <c r="AB126" s="85"/>
      <c r="AC126" s="85"/>
      <c r="AD126" s="85"/>
      <c r="AE126" s="79"/>
    </row>
    <row r="127" spans="1:31" s="83" customFormat="1" ht="12.75" hidden="1">
      <c r="A127" s="78"/>
      <c r="B127" s="246"/>
      <c r="C127" s="246"/>
      <c r="D127" s="246"/>
      <c r="E127" s="78"/>
      <c r="F127" s="78"/>
      <c r="G127" s="80"/>
      <c r="H127" s="80"/>
      <c r="I127" s="80"/>
      <c r="J127" s="288"/>
      <c r="K127" s="289"/>
      <c r="L127" s="272" t="s">
        <v>238</v>
      </c>
      <c r="M127" s="265">
        <v>13</v>
      </c>
      <c r="N127" s="325" t="s">
        <v>22</v>
      </c>
      <c r="O127" s="245" t="s">
        <v>347</v>
      </c>
      <c r="P127" s="278" t="s">
        <v>189</v>
      </c>
      <c r="Q127" s="78"/>
      <c r="R127" s="86"/>
      <c r="S127" s="125" t="s">
        <v>149</v>
      </c>
      <c r="T127" s="92" t="s">
        <v>96</v>
      </c>
      <c r="U127" s="80">
        <f t="shared" si="17"/>
        <v>16</v>
      </c>
      <c r="V127" s="172">
        <v>1</v>
      </c>
      <c r="W127" s="172">
        <v>32142</v>
      </c>
      <c r="X127" s="87" t="s">
        <v>12</v>
      </c>
      <c r="Y127" s="255"/>
      <c r="Z127" s="85"/>
      <c r="AA127" s="85"/>
      <c r="AB127" s="85"/>
      <c r="AC127" s="85"/>
      <c r="AD127" s="85"/>
      <c r="AE127" s="79"/>
    </row>
    <row r="128" spans="1:31" s="83" customFormat="1" ht="12.75" hidden="1">
      <c r="A128" s="78"/>
      <c r="B128" s="246"/>
      <c r="C128" s="246"/>
      <c r="D128" s="246"/>
      <c r="E128" s="78"/>
      <c r="F128" s="78"/>
      <c r="G128" s="80"/>
      <c r="H128" s="80"/>
      <c r="I128" s="80"/>
      <c r="J128" s="288"/>
      <c r="K128" s="289"/>
      <c r="L128" s="272" t="s">
        <v>215</v>
      </c>
      <c r="M128" s="265">
        <v>14</v>
      </c>
      <c r="N128" s="325" t="s">
        <v>23</v>
      </c>
      <c r="O128" s="245" t="s">
        <v>338</v>
      </c>
      <c r="P128" s="278" t="s">
        <v>196</v>
      </c>
      <c r="Q128" s="78"/>
      <c r="R128" s="86"/>
      <c r="S128" s="84" t="s">
        <v>149</v>
      </c>
      <c r="T128" s="93" t="s">
        <v>98</v>
      </c>
      <c r="U128" s="80">
        <f t="shared" si="17"/>
        <v>17</v>
      </c>
      <c r="V128" s="172">
        <v>1</v>
      </c>
      <c r="W128" s="172">
        <v>27029</v>
      </c>
      <c r="X128" s="87" t="s">
        <v>284</v>
      </c>
      <c r="Y128" s="255"/>
      <c r="Z128" s="85"/>
      <c r="AA128" s="85"/>
      <c r="AB128" s="85"/>
      <c r="AC128" s="85"/>
      <c r="AD128" s="85"/>
      <c r="AE128" s="79"/>
    </row>
    <row r="129" spans="1:31" s="83" customFormat="1" ht="12.75" hidden="1">
      <c r="A129" s="78"/>
      <c r="B129" s="79"/>
      <c r="C129" s="79"/>
      <c r="D129" s="79"/>
      <c r="E129" s="78"/>
      <c r="F129" s="78"/>
      <c r="G129" s="80"/>
      <c r="H129" s="80"/>
      <c r="I129" s="80"/>
      <c r="J129" s="288"/>
      <c r="K129" s="289"/>
      <c r="L129" s="272" t="s">
        <v>293</v>
      </c>
      <c r="M129" s="265">
        <v>101</v>
      </c>
      <c r="N129" s="325" t="s">
        <v>335</v>
      </c>
      <c r="O129" s="267" t="s">
        <v>350</v>
      </c>
      <c r="P129" s="278" t="s">
        <v>337</v>
      </c>
      <c r="Q129" s="78"/>
      <c r="R129" s="86"/>
      <c r="S129" s="84" t="s">
        <v>149</v>
      </c>
      <c r="T129" s="93" t="s">
        <v>97</v>
      </c>
      <c r="U129" s="80">
        <f t="shared" si="17"/>
        <v>18</v>
      </c>
      <c r="V129" s="172">
        <v>1</v>
      </c>
      <c r="W129" s="172">
        <v>27029</v>
      </c>
      <c r="X129" s="87" t="s">
        <v>284</v>
      </c>
      <c r="Y129" s="255"/>
      <c r="Z129" s="85"/>
      <c r="AA129" s="85"/>
      <c r="AB129" s="85"/>
      <c r="AC129" s="85"/>
      <c r="AD129" s="85"/>
      <c r="AE129" s="79"/>
    </row>
    <row r="130" spans="1:31" s="83" customFormat="1" ht="12.75" hidden="1">
      <c r="A130" s="78"/>
      <c r="B130" s="79"/>
      <c r="C130" s="79"/>
      <c r="D130" s="79"/>
      <c r="E130" s="78"/>
      <c r="F130" s="78"/>
      <c r="G130" s="80"/>
      <c r="H130" s="80"/>
      <c r="I130" s="80"/>
      <c r="J130" s="288"/>
      <c r="K130" s="289"/>
      <c r="L130" s="272" t="s">
        <v>263</v>
      </c>
      <c r="M130" s="265">
        <v>15</v>
      </c>
      <c r="N130" s="325" t="s">
        <v>335</v>
      </c>
      <c r="O130" s="245" t="s">
        <v>351</v>
      </c>
      <c r="P130" s="278" t="s">
        <v>337</v>
      </c>
      <c r="Q130" s="78"/>
      <c r="R130" s="86"/>
      <c r="S130" s="84" t="s">
        <v>149</v>
      </c>
      <c r="T130" s="93" t="s">
        <v>203</v>
      </c>
      <c r="U130" s="80">
        <f t="shared" si="17"/>
        <v>19</v>
      </c>
      <c r="V130" s="172">
        <v>1</v>
      </c>
      <c r="W130" s="172">
        <v>25203</v>
      </c>
      <c r="X130" s="87" t="s">
        <v>13</v>
      </c>
      <c r="Y130" s="255"/>
      <c r="Z130" s="85"/>
      <c r="AA130" s="85"/>
      <c r="AB130" s="85"/>
      <c r="AC130" s="85"/>
      <c r="AD130" s="85"/>
      <c r="AE130" s="79"/>
    </row>
    <row r="131" spans="1:31" s="83" customFormat="1" ht="12.75" hidden="1">
      <c r="A131" s="78"/>
      <c r="B131" s="79"/>
      <c r="C131" s="79"/>
      <c r="D131" s="79"/>
      <c r="E131" s="78"/>
      <c r="F131" s="78"/>
      <c r="G131" s="80"/>
      <c r="H131" s="80"/>
      <c r="I131" s="80"/>
      <c r="J131" s="288"/>
      <c r="K131" s="289"/>
      <c r="L131" s="272" t="s">
        <v>261</v>
      </c>
      <c r="M131" s="265">
        <v>107</v>
      </c>
      <c r="N131" s="325" t="s">
        <v>88</v>
      </c>
      <c r="O131" s="245" t="s">
        <v>352</v>
      </c>
      <c r="P131" s="278" t="s">
        <v>353</v>
      </c>
      <c r="Q131" s="78"/>
      <c r="R131" s="86"/>
      <c r="S131" s="84" t="s">
        <v>149</v>
      </c>
      <c r="T131" s="93" t="s">
        <v>205</v>
      </c>
      <c r="U131" s="80">
        <f t="shared" si="17"/>
        <v>20</v>
      </c>
      <c r="V131" s="172">
        <v>1</v>
      </c>
      <c r="W131" s="172">
        <v>23376</v>
      </c>
      <c r="X131" s="87" t="s">
        <v>285</v>
      </c>
      <c r="Y131" s="255"/>
      <c r="Z131" s="85"/>
      <c r="AA131" s="85"/>
      <c r="AB131" s="85"/>
      <c r="AC131" s="85"/>
      <c r="AD131" s="85"/>
      <c r="AE131" s="79"/>
    </row>
    <row r="132" spans="1:31" s="83" customFormat="1" ht="12.75" hidden="1">
      <c r="A132" s="78"/>
      <c r="B132" s="79"/>
      <c r="C132" s="79"/>
      <c r="D132" s="79"/>
      <c r="E132" s="78"/>
      <c r="F132" s="78"/>
      <c r="G132" s="80"/>
      <c r="H132" s="80"/>
      <c r="I132" s="80"/>
      <c r="J132" s="292"/>
      <c r="K132" s="289"/>
      <c r="L132" s="272" t="s">
        <v>354</v>
      </c>
      <c r="M132" s="265">
        <v>141</v>
      </c>
      <c r="N132" s="325" t="s">
        <v>340</v>
      </c>
      <c r="O132" s="245" t="s">
        <v>355</v>
      </c>
      <c r="P132" s="278" t="s">
        <v>279</v>
      </c>
      <c r="Q132" s="78"/>
      <c r="R132" s="86"/>
      <c r="S132" s="84" t="s">
        <v>149</v>
      </c>
      <c r="T132" s="93" t="s">
        <v>207</v>
      </c>
      <c r="U132" s="80">
        <f t="shared" si="17"/>
        <v>21</v>
      </c>
      <c r="V132" s="172">
        <v>1</v>
      </c>
      <c r="W132" s="172">
        <v>21550</v>
      </c>
      <c r="X132" s="87" t="s">
        <v>286</v>
      </c>
      <c r="Y132" s="255"/>
      <c r="Z132" s="85"/>
      <c r="AA132" s="85"/>
      <c r="AB132" s="85"/>
      <c r="AC132" s="85"/>
      <c r="AD132" s="85"/>
      <c r="AE132" s="79"/>
    </row>
    <row r="133" spans="1:31" s="83" customFormat="1" ht="12.75" hidden="1">
      <c r="A133" s="78"/>
      <c r="B133" s="79"/>
      <c r="C133" s="79"/>
      <c r="D133" s="79"/>
      <c r="E133" s="78"/>
      <c r="F133" s="78"/>
      <c r="G133" s="80"/>
      <c r="H133" s="80"/>
      <c r="I133" s="80"/>
      <c r="J133" s="288"/>
      <c r="K133" s="289"/>
      <c r="L133" s="272" t="s">
        <v>202</v>
      </c>
      <c r="M133" s="265">
        <v>16</v>
      </c>
      <c r="N133" s="325" t="s">
        <v>340</v>
      </c>
      <c r="O133" s="245" t="s">
        <v>355</v>
      </c>
      <c r="P133" s="278" t="s">
        <v>279</v>
      </c>
      <c r="Q133" s="78"/>
      <c r="R133" s="86"/>
      <c r="S133" s="84" t="s">
        <v>149</v>
      </c>
      <c r="T133" s="93" t="s">
        <v>208</v>
      </c>
      <c r="U133" s="80">
        <f t="shared" si="17"/>
        <v>22</v>
      </c>
      <c r="V133" s="172">
        <v>1</v>
      </c>
      <c r="W133" s="172">
        <v>19724</v>
      </c>
      <c r="X133" s="91" t="s">
        <v>15</v>
      </c>
      <c r="Y133" s="255"/>
      <c r="Z133" s="85"/>
      <c r="AA133" s="85"/>
      <c r="AB133" s="85"/>
      <c r="AC133" s="85"/>
      <c r="AD133" s="85"/>
      <c r="AE133" s="79"/>
    </row>
    <row r="134" spans="1:31" s="83" customFormat="1" ht="12.75" hidden="1">
      <c r="A134" s="78"/>
      <c r="B134" s="79"/>
      <c r="C134" s="79"/>
      <c r="D134" s="79"/>
      <c r="E134" s="78"/>
      <c r="F134" s="78"/>
      <c r="G134" s="80"/>
      <c r="H134" s="80"/>
      <c r="I134" s="80"/>
      <c r="J134" s="288"/>
      <c r="K134" s="289"/>
      <c r="L134" s="272" t="s">
        <v>247</v>
      </c>
      <c r="M134" s="265">
        <v>17</v>
      </c>
      <c r="N134" s="325" t="s">
        <v>331</v>
      </c>
      <c r="O134" s="245" t="s">
        <v>332</v>
      </c>
      <c r="P134" s="278" t="s">
        <v>193</v>
      </c>
      <c r="Q134" s="78"/>
      <c r="R134" s="86"/>
      <c r="S134" s="84" t="s">
        <v>149</v>
      </c>
      <c r="T134" s="93" t="s">
        <v>298</v>
      </c>
      <c r="U134" s="80">
        <f t="shared" si="17"/>
        <v>23</v>
      </c>
      <c r="V134" s="172">
        <v>1</v>
      </c>
      <c r="W134" s="172">
        <v>17898</v>
      </c>
      <c r="X134" s="91" t="s">
        <v>324</v>
      </c>
      <c r="Y134" s="255"/>
      <c r="Z134" s="85"/>
      <c r="AA134" s="85"/>
      <c r="AB134" s="85"/>
      <c r="AC134" s="85"/>
      <c r="AD134" s="85"/>
      <c r="AE134" s="79"/>
    </row>
    <row r="135" spans="1:31" s="83" customFormat="1" ht="12.75" hidden="1">
      <c r="A135" s="78"/>
      <c r="B135" s="79"/>
      <c r="C135" s="79"/>
      <c r="D135" s="79"/>
      <c r="E135" s="78"/>
      <c r="F135" s="78"/>
      <c r="G135" s="80"/>
      <c r="H135" s="80"/>
      <c r="I135" s="80"/>
      <c r="J135" s="288"/>
      <c r="K135" s="289"/>
      <c r="L135" s="272" t="s">
        <v>356</v>
      </c>
      <c r="M135" s="265">
        <v>143</v>
      </c>
      <c r="N135" s="325" t="s">
        <v>22</v>
      </c>
      <c r="O135" s="245" t="s">
        <v>347</v>
      </c>
      <c r="P135" s="278" t="s">
        <v>189</v>
      </c>
      <c r="Q135" s="78"/>
      <c r="R135" s="86"/>
      <c r="S135" s="84" t="s">
        <v>149</v>
      </c>
      <c r="T135" s="94" t="s">
        <v>115</v>
      </c>
      <c r="U135" s="80">
        <f t="shared" si="17"/>
        <v>24</v>
      </c>
      <c r="V135" s="172">
        <v>1</v>
      </c>
      <c r="W135" s="172">
        <v>39813</v>
      </c>
      <c r="X135" s="91" t="s">
        <v>14</v>
      </c>
      <c r="Y135" s="255"/>
      <c r="Z135" s="85"/>
      <c r="AA135" s="85"/>
      <c r="AB135" s="85"/>
      <c r="AC135" s="85"/>
      <c r="AD135" s="85"/>
      <c r="AE135" s="79"/>
    </row>
    <row r="136" spans="1:31" s="83" customFormat="1" ht="13.5" hidden="1" thickBot="1">
      <c r="A136" s="78"/>
      <c r="B136" s="79"/>
      <c r="C136" s="79"/>
      <c r="D136" s="79"/>
      <c r="E136" s="78"/>
      <c r="F136" s="78"/>
      <c r="G136" s="80"/>
      <c r="H136" s="80"/>
      <c r="I136" s="80"/>
      <c r="J136" s="288"/>
      <c r="K136" s="289"/>
      <c r="L136" s="273" t="s">
        <v>357</v>
      </c>
      <c r="M136" s="265">
        <v>19</v>
      </c>
      <c r="N136" s="325" t="s">
        <v>25</v>
      </c>
      <c r="O136" s="245" t="s">
        <v>334</v>
      </c>
      <c r="P136" s="278" t="s">
        <v>201</v>
      </c>
      <c r="Q136" s="78"/>
      <c r="R136" s="86"/>
      <c r="S136" s="88" t="s">
        <v>149</v>
      </c>
      <c r="T136" s="89" t="s">
        <v>212</v>
      </c>
      <c r="U136" s="90">
        <f t="shared" si="17"/>
        <v>25</v>
      </c>
      <c r="V136" s="216">
        <v>1</v>
      </c>
      <c r="W136" s="216">
        <v>25203</v>
      </c>
      <c r="X136" s="207" t="s">
        <v>13</v>
      </c>
      <c r="Y136" s="255"/>
      <c r="Z136" s="80"/>
      <c r="AA136" s="80"/>
      <c r="AB136" s="80"/>
      <c r="AC136" s="80"/>
      <c r="AD136" s="80"/>
      <c r="AE136" s="79"/>
    </row>
    <row r="137" spans="1:31" s="83" customFormat="1" ht="12.75" hidden="1">
      <c r="A137" s="78"/>
      <c r="B137" s="79"/>
      <c r="C137" s="79"/>
      <c r="D137" s="79"/>
      <c r="E137" s="78"/>
      <c r="F137" s="78"/>
      <c r="G137" s="80"/>
      <c r="H137" s="80"/>
      <c r="I137" s="80"/>
      <c r="J137" s="288"/>
      <c r="K137" s="289"/>
      <c r="L137" s="272" t="s">
        <v>294</v>
      </c>
      <c r="M137" s="265">
        <v>124</v>
      </c>
      <c r="N137" s="325" t="s">
        <v>20</v>
      </c>
      <c r="O137" s="245" t="s">
        <v>358</v>
      </c>
      <c r="P137" s="278" t="s">
        <v>168</v>
      </c>
      <c r="Q137" s="78"/>
      <c r="R137" s="86"/>
      <c r="S137" s="84" t="s">
        <v>162</v>
      </c>
      <c r="T137" s="86" t="s">
        <v>158</v>
      </c>
      <c r="U137" s="80">
        <f t="shared" si="17"/>
        <v>26</v>
      </c>
      <c r="V137" s="172">
        <v>32143</v>
      </c>
      <c r="W137" s="172">
        <v>39813</v>
      </c>
      <c r="X137" s="87" t="s">
        <v>7</v>
      </c>
      <c r="Y137" s="255"/>
      <c r="Z137" s="80"/>
      <c r="AA137" s="80"/>
      <c r="AB137" s="80"/>
      <c r="AC137" s="80"/>
      <c r="AD137" s="80"/>
      <c r="AE137" s="79"/>
    </row>
    <row r="138" spans="1:31" s="83" customFormat="1" ht="12.75" hidden="1">
      <c r="A138" s="78"/>
      <c r="B138" s="79"/>
      <c r="C138" s="79"/>
      <c r="D138" s="79"/>
      <c r="E138" s="78"/>
      <c r="F138" s="78"/>
      <c r="G138" s="80"/>
      <c r="H138" s="80"/>
      <c r="I138" s="80"/>
      <c r="J138" s="286"/>
      <c r="K138" s="287"/>
      <c r="L138" s="272" t="s">
        <v>225</v>
      </c>
      <c r="M138" s="265">
        <v>83</v>
      </c>
      <c r="N138" s="325" t="s">
        <v>23</v>
      </c>
      <c r="O138" s="267" t="s">
        <v>338</v>
      </c>
      <c r="P138" s="278" t="s">
        <v>196</v>
      </c>
      <c r="Q138" s="78"/>
      <c r="R138" s="86"/>
      <c r="S138" s="84" t="s">
        <v>162</v>
      </c>
      <c r="T138" s="92" t="s">
        <v>214</v>
      </c>
      <c r="U138" s="80">
        <f t="shared" si="17"/>
        <v>27</v>
      </c>
      <c r="V138" s="172">
        <v>35065</v>
      </c>
      <c r="W138" s="172">
        <v>39813</v>
      </c>
      <c r="X138" s="87" t="s">
        <v>8</v>
      </c>
      <c r="Y138" s="255"/>
      <c r="Z138" s="80"/>
      <c r="AA138" s="80"/>
      <c r="AB138" s="80"/>
      <c r="AC138" s="80"/>
      <c r="AD138" s="80"/>
      <c r="AE138" s="79"/>
    </row>
    <row r="139" spans="1:31" s="83" customFormat="1" ht="12.75" hidden="1">
      <c r="A139" s="78"/>
      <c r="B139" s="79"/>
      <c r="C139" s="79"/>
      <c r="D139" s="79"/>
      <c r="E139" s="78"/>
      <c r="F139" s="78"/>
      <c r="G139" s="80"/>
      <c r="H139" s="80"/>
      <c r="I139" s="80"/>
      <c r="J139" s="288"/>
      <c r="K139" s="289"/>
      <c r="L139" s="272" t="s">
        <v>217</v>
      </c>
      <c r="M139" s="265">
        <v>18</v>
      </c>
      <c r="N139" s="325" t="s">
        <v>23</v>
      </c>
      <c r="O139" s="245" t="s">
        <v>338</v>
      </c>
      <c r="P139" s="278" t="s">
        <v>196</v>
      </c>
      <c r="Q139" s="78"/>
      <c r="R139" s="86"/>
      <c r="S139" s="84" t="s">
        <v>162</v>
      </c>
      <c r="T139" s="92" t="s">
        <v>216</v>
      </c>
      <c r="U139" s="80">
        <f t="shared" si="17"/>
        <v>28</v>
      </c>
      <c r="V139" s="172">
        <v>34335</v>
      </c>
      <c r="W139" s="172">
        <v>39813</v>
      </c>
      <c r="X139" s="87" t="s">
        <v>9</v>
      </c>
      <c r="Y139" s="255"/>
      <c r="Z139" s="85"/>
      <c r="AA139" s="85"/>
      <c r="AB139" s="85"/>
      <c r="AC139" s="85"/>
      <c r="AD139" s="85"/>
      <c r="AE139" s="79"/>
    </row>
    <row r="140" spans="1:31" s="83" customFormat="1" ht="12.75" hidden="1">
      <c r="A140" s="78"/>
      <c r="B140" s="79"/>
      <c r="C140" s="79"/>
      <c r="D140" s="79"/>
      <c r="E140" s="78"/>
      <c r="F140" s="78"/>
      <c r="G140" s="80"/>
      <c r="H140" s="80"/>
      <c r="I140" s="80"/>
      <c r="J140" s="288"/>
      <c r="K140" s="289"/>
      <c r="L140" s="272" t="s">
        <v>359</v>
      </c>
      <c r="M140" s="265">
        <v>56</v>
      </c>
      <c r="N140" s="325" t="s">
        <v>199</v>
      </c>
      <c r="O140" s="245" t="s">
        <v>360</v>
      </c>
      <c r="P140" s="278" t="s">
        <v>199</v>
      </c>
      <c r="Q140" s="78"/>
      <c r="R140" s="86"/>
      <c r="S140" s="84" t="s">
        <v>162</v>
      </c>
      <c r="T140" s="92" t="s">
        <v>218</v>
      </c>
      <c r="U140" s="80">
        <f t="shared" si="17"/>
        <v>29</v>
      </c>
      <c r="V140" s="172">
        <v>33604</v>
      </c>
      <c r="W140" s="172">
        <v>39813</v>
      </c>
      <c r="X140" s="87" t="s">
        <v>10</v>
      </c>
      <c r="Y140" s="255"/>
      <c r="Z140" s="85"/>
      <c r="AA140" s="85"/>
      <c r="AB140" s="85"/>
      <c r="AC140" s="85"/>
      <c r="AD140" s="85"/>
      <c r="AE140" s="79"/>
    </row>
    <row r="141" spans="1:31" s="83" customFormat="1" ht="12.75" hidden="1">
      <c r="A141" s="78"/>
      <c r="B141" s="79"/>
      <c r="C141" s="79"/>
      <c r="D141" s="79"/>
      <c r="E141" s="78"/>
      <c r="F141" s="78"/>
      <c r="G141" s="80"/>
      <c r="H141" s="80"/>
      <c r="I141" s="80"/>
      <c r="J141" s="293"/>
      <c r="K141" s="294"/>
      <c r="L141" s="272" t="s">
        <v>170</v>
      </c>
      <c r="M141" s="265">
        <v>113</v>
      </c>
      <c r="N141" s="325" t="s">
        <v>335</v>
      </c>
      <c r="O141" s="245" t="s">
        <v>361</v>
      </c>
      <c r="P141" s="278" t="s">
        <v>337</v>
      </c>
      <c r="Q141" s="78"/>
      <c r="R141" s="86"/>
      <c r="S141" s="84" t="s">
        <v>162</v>
      </c>
      <c r="T141" s="92" t="s">
        <v>89</v>
      </c>
      <c r="U141" s="80">
        <f t="shared" si="17"/>
        <v>30</v>
      </c>
      <c r="V141" s="172">
        <v>32874</v>
      </c>
      <c r="W141" s="172">
        <v>39813</v>
      </c>
      <c r="X141" s="87" t="s">
        <v>11</v>
      </c>
      <c r="Y141" s="255"/>
      <c r="Z141" s="85"/>
      <c r="AA141" s="85"/>
      <c r="AB141" s="85"/>
      <c r="AC141" s="85"/>
      <c r="AD141" s="85"/>
      <c r="AE141" s="79"/>
    </row>
    <row r="142" spans="1:31" s="83" customFormat="1" ht="12.75" hidden="1">
      <c r="A142" s="78"/>
      <c r="B142" s="79"/>
      <c r="C142" s="79"/>
      <c r="D142" s="79"/>
      <c r="E142" s="78"/>
      <c r="F142" s="78"/>
      <c r="G142" s="80"/>
      <c r="H142" s="80"/>
      <c r="I142" s="80"/>
      <c r="J142" s="288"/>
      <c r="K142" s="289"/>
      <c r="L142" s="272" t="s">
        <v>407</v>
      </c>
      <c r="M142" s="265">
        <v>118</v>
      </c>
      <c r="N142" s="325" t="s">
        <v>335</v>
      </c>
      <c r="O142" s="245" t="s">
        <v>336</v>
      </c>
      <c r="P142" s="278" t="s">
        <v>337</v>
      </c>
      <c r="Q142" s="78"/>
      <c r="R142" s="86"/>
      <c r="S142" s="84" t="s">
        <v>162</v>
      </c>
      <c r="T142" s="93" t="s">
        <v>90</v>
      </c>
      <c r="U142" s="80">
        <f t="shared" si="17"/>
        <v>31</v>
      </c>
      <c r="V142" s="210">
        <v>32143</v>
      </c>
      <c r="W142" s="172">
        <v>39813</v>
      </c>
      <c r="X142" s="91" t="s">
        <v>7</v>
      </c>
      <c r="Y142" s="255"/>
      <c r="Z142" s="80"/>
      <c r="AA142" s="80"/>
      <c r="AB142" s="80"/>
      <c r="AC142" s="80"/>
      <c r="AD142" s="80"/>
      <c r="AE142" s="79"/>
    </row>
    <row r="143" spans="1:31" s="83" customFormat="1" ht="12.75" hidden="1">
      <c r="A143" s="78"/>
      <c r="B143" s="79"/>
      <c r="C143" s="79"/>
      <c r="D143" s="79"/>
      <c r="E143" s="78"/>
      <c r="F143" s="78"/>
      <c r="G143" s="80"/>
      <c r="H143" s="80"/>
      <c r="I143" s="80"/>
      <c r="J143" s="288"/>
      <c r="K143" s="289"/>
      <c r="L143" s="272" t="s">
        <v>241</v>
      </c>
      <c r="M143" s="265">
        <v>97</v>
      </c>
      <c r="N143" s="325" t="s">
        <v>22</v>
      </c>
      <c r="O143" s="245" t="s">
        <v>347</v>
      </c>
      <c r="P143" s="278" t="s">
        <v>189</v>
      </c>
      <c r="Q143" s="78"/>
      <c r="R143" s="86"/>
      <c r="S143" s="84" t="s">
        <v>162</v>
      </c>
      <c r="T143" s="86" t="s">
        <v>99</v>
      </c>
      <c r="U143" s="80">
        <f t="shared" si="17"/>
        <v>32</v>
      </c>
      <c r="V143" s="172">
        <v>32143</v>
      </c>
      <c r="W143" s="172">
        <v>39813</v>
      </c>
      <c r="X143" s="87" t="s">
        <v>7</v>
      </c>
      <c r="Y143" s="255"/>
      <c r="Z143" s="80"/>
      <c r="AA143" s="80"/>
      <c r="AB143" s="80"/>
      <c r="AC143" s="80"/>
      <c r="AD143" s="80"/>
      <c r="AE143" s="79"/>
    </row>
    <row r="144" spans="1:31" s="83" customFormat="1" ht="12.75" hidden="1">
      <c r="A144" s="78"/>
      <c r="B144" s="79"/>
      <c r="C144" s="79"/>
      <c r="D144" s="79"/>
      <c r="E144" s="78"/>
      <c r="F144" s="78"/>
      <c r="G144" s="80"/>
      <c r="H144" s="80"/>
      <c r="I144" s="80"/>
      <c r="J144" s="288"/>
      <c r="K144" s="289"/>
      <c r="L144" s="272" t="s">
        <v>260</v>
      </c>
      <c r="M144" s="265">
        <v>106</v>
      </c>
      <c r="N144" s="325" t="s">
        <v>88</v>
      </c>
      <c r="O144" s="245" t="s">
        <v>352</v>
      </c>
      <c r="P144" s="278" t="s">
        <v>353</v>
      </c>
      <c r="Q144" s="78"/>
      <c r="R144" s="86"/>
      <c r="S144" s="125" t="s">
        <v>162</v>
      </c>
      <c r="T144" s="86" t="s">
        <v>167</v>
      </c>
      <c r="U144" s="80">
        <f t="shared" si="17"/>
        <v>33</v>
      </c>
      <c r="V144" s="172">
        <v>32143</v>
      </c>
      <c r="W144" s="172">
        <v>39813</v>
      </c>
      <c r="X144" s="87" t="s">
        <v>7</v>
      </c>
      <c r="Y144" s="255"/>
      <c r="Z144" s="85"/>
      <c r="AA144" s="85"/>
      <c r="AB144" s="85"/>
      <c r="AC144" s="85"/>
      <c r="AD144" s="85"/>
      <c r="AE144" s="79"/>
    </row>
    <row r="145" spans="1:31" s="83" customFormat="1" ht="12.75" hidden="1">
      <c r="A145" s="78"/>
      <c r="B145" s="79"/>
      <c r="C145" s="79"/>
      <c r="D145" s="79"/>
      <c r="E145" s="78"/>
      <c r="F145" s="78"/>
      <c r="G145" s="80"/>
      <c r="H145" s="80"/>
      <c r="I145" s="80"/>
      <c r="J145" s="288"/>
      <c r="K145" s="289"/>
      <c r="L145" s="272" t="s">
        <v>177</v>
      </c>
      <c r="M145" s="265">
        <v>11</v>
      </c>
      <c r="N145" s="325" t="s">
        <v>362</v>
      </c>
      <c r="O145" s="245" t="s">
        <v>363</v>
      </c>
      <c r="P145" s="278" t="s">
        <v>24</v>
      </c>
      <c r="Q145" s="78"/>
      <c r="R145" s="86"/>
      <c r="S145" s="305" t="s">
        <v>162</v>
      </c>
      <c r="T145" s="306" t="s">
        <v>91</v>
      </c>
      <c r="U145" s="322">
        <f aca="true" t="shared" si="18" ref="U145:U169">U144+1</f>
        <v>34</v>
      </c>
      <c r="V145" s="307">
        <v>32143</v>
      </c>
      <c r="W145" s="307">
        <v>39813</v>
      </c>
      <c r="X145" s="323" t="s">
        <v>7</v>
      </c>
      <c r="Y145" s="255"/>
      <c r="Z145" s="80"/>
      <c r="AA145" s="80"/>
      <c r="AB145" s="80"/>
      <c r="AC145" s="80"/>
      <c r="AD145" s="80"/>
      <c r="AE145" s="79"/>
    </row>
    <row r="146" spans="1:31" s="83" customFormat="1" ht="12.75" hidden="1">
      <c r="A146" s="78"/>
      <c r="B146" s="79"/>
      <c r="C146" s="79"/>
      <c r="D146" s="79"/>
      <c r="E146" s="78"/>
      <c r="F146" s="78"/>
      <c r="G146" s="80"/>
      <c r="H146" s="80"/>
      <c r="I146" s="80"/>
      <c r="J146" s="286"/>
      <c r="K146" s="287"/>
      <c r="L146" s="272" t="s">
        <v>288</v>
      </c>
      <c r="M146" s="265">
        <v>133</v>
      </c>
      <c r="N146" s="325" t="s">
        <v>340</v>
      </c>
      <c r="O146" s="245" t="s">
        <v>355</v>
      </c>
      <c r="P146" s="278" t="s">
        <v>279</v>
      </c>
      <c r="Q146" s="78"/>
      <c r="R146" s="86"/>
      <c r="S146" s="84" t="s">
        <v>162</v>
      </c>
      <c r="T146" s="94" t="s">
        <v>94</v>
      </c>
      <c r="U146" s="80">
        <f t="shared" si="18"/>
        <v>35</v>
      </c>
      <c r="V146" s="172">
        <v>32143</v>
      </c>
      <c r="W146" s="172">
        <v>39813</v>
      </c>
      <c r="X146" s="87" t="s">
        <v>7</v>
      </c>
      <c r="Y146" s="255"/>
      <c r="Z146" s="80"/>
      <c r="AA146" s="80"/>
      <c r="AB146" s="80"/>
      <c r="AC146" s="80"/>
      <c r="AD146" s="80"/>
      <c r="AE146" s="79"/>
    </row>
    <row r="147" spans="1:31" s="83" customFormat="1" ht="12.75" hidden="1">
      <c r="A147" s="78"/>
      <c r="B147" s="79"/>
      <c r="C147" s="79"/>
      <c r="D147" s="79"/>
      <c r="E147" s="78"/>
      <c r="F147" s="78"/>
      <c r="G147" s="80"/>
      <c r="H147" s="80"/>
      <c r="I147" s="80"/>
      <c r="J147" s="288"/>
      <c r="K147" s="289"/>
      <c r="L147" s="272" t="s">
        <v>364</v>
      </c>
      <c r="M147" s="265">
        <v>21</v>
      </c>
      <c r="N147" s="325" t="s">
        <v>362</v>
      </c>
      <c r="O147" s="245" t="s">
        <v>365</v>
      </c>
      <c r="P147" s="278" t="s">
        <v>24</v>
      </c>
      <c r="Q147" s="78"/>
      <c r="R147" s="86"/>
      <c r="S147" s="84" t="s">
        <v>162</v>
      </c>
      <c r="T147" s="94" t="s">
        <v>114</v>
      </c>
      <c r="U147" s="80">
        <f t="shared" si="18"/>
        <v>36</v>
      </c>
      <c r="V147" s="172">
        <v>32143</v>
      </c>
      <c r="W147" s="172">
        <v>39813</v>
      </c>
      <c r="X147" s="87" t="s">
        <v>7</v>
      </c>
      <c r="Y147" s="255"/>
      <c r="Z147" s="80"/>
      <c r="AA147" s="80"/>
      <c r="AB147" s="80"/>
      <c r="AC147" s="80"/>
      <c r="AD147" s="80"/>
      <c r="AE147" s="79"/>
    </row>
    <row r="148" spans="1:31" s="83" customFormat="1" ht="12.75" hidden="1">
      <c r="A148" s="78"/>
      <c r="B148" s="79"/>
      <c r="C148" s="79"/>
      <c r="D148" s="79"/>
      <c r="E148" s="78"/>
      <c r="F148" s="78"/>
      <c r="G148" s="80"/>
      <c r="H148" s="80"/>
      <c r="I148" s="80"/>
      <c r="J148" s="288"/>
      <c r="K148" s="289"/>
      <c r="L148" s="272" t="s">
        <v>204</v>
      </c>
      <c r="M148" s="265">
        <v>22</v>
      </c>
      <c r="N148" s="325" t="s">
        <v>340</v>
      </c>
      <c r="O148" s="267" t="s">
        <v>355</v>
      </c>
      <c r="P148" s="278" t="s">
        <v>279</v>
      </c>
      <c r="Q148" s="78"/>
      <c r="R148" s="86"/>
      <c r="S148" s="96" t="s">
        <v>162</v>
      </c>
      <c r="T148" s="94" t="s">
        <v>150</v>
      </c>
      <c r="U148" s="80">
        <f t="shared" si="18"/>
        <v>37</v>
      </c>
      <c r="V148" s="172">
        <v>32143</v>
      </c>
      <c r="W148" s="172">
        <v>39813</v>
      </c>
      <c r="X148" s="87" t="s">
        <v>7</v>
      </c>
      <c r="Y148" s="255"/>
      <c r="Z148" s="80"/>
      <c r="AA148" s="80"/>
      <c r="AB148" s="80"/>
      <c r="AC148" s="80"/>
      <c r="AD148" s="80"/>
      <c r="AE148" s="79"/>
    </row>
    <row r="149" spans="1:31" s="83" customFormat="1" ht="12.75" hidden="1">
      <c r="A149" s="78"/>
      <c r="B149" s="79"/>
      <c r="C149" s="79"/>
      <c r="D149" s="79"/>
      <c r="E149" s="78"/>
      <c r="F149" s="78"/>
      <c r="G149" s="80"/>
      <c r="H149" s="80"/>
      <c r="I149" s="80"/>
      <c r="J149" s="292"/>
      <c r="K149" s="289"/>
      <c r="L149" s="272" t="s">
        <v>262</v>
      </c>
      <c r="M149" s="265">
        <v>23</v>
      </c>
      <c r="N149" s="325" t="s">
        <v>366</v>
      </c>
      <c r="O149" s="202" t="s">
        <v>367</v>
      </c>
      <c r="P149" s="351" t="s">
        <v>19</v>
      </c>
      <c r="Q149" s="78"/>
      <c r="R149" s="86"/>
      <c r="S149" s="84" t="s">
        <v>162</v>
      </c>
      <c r="T149" s="86" t="s">
        <v>161</v>
      </c>
      <c r="U149" s="80">
        <f t="shared" si="18"/>
        <v>38</v>
      </c>
      <c r="V149" s="172">
        <v>32143</v>
      </c>
      <c r="W149" s="172">
        <v>39813</v>
      </c>
      <c r="X149" s="87" t="s">
        <v>7</v>
      </c>
      <c r="Y149" s="255"/>
      <c r="Z149" s="80"/>
      <c r="AA149" s="80"/>
      <c r="AB149" s="80"/>
      <c r="AC149" s="80"/>
      <c r="AD149" s="80"/>
      <c r="AE149" s="79"/>
    </row>
    <row r="150" spans="1:31" s="83" customFormat="1" ht="12.75" hidden="1">
      <c r="A150" s="78"/>
      <c r="B150" s="79"/>
      <c r="C150" s="79"/>
      <c r="D150" s="79"/>
      <c r="E150" s="78"/>
      <c r="F150" s="78"/>
      <c r="G150" s="80"/>
      <c r="H150" s="80"/>
      <c r="I150" s="80"/>
      <c r="J150" s="286"/>
      <c r="K150" s="287"/>
      <c r="L150" s="272" t="s">
        <v>178</v>
      </c>
      <c r="M150" s="265">
        <v>125</v>
      </c>
      <c r="N150" s="325" t="s">
        <v>25</v>
      </c>
      <c r="O150" s="245" t="s">
        <v>348</v>
      </c>
      <c r="P150" s="278" t="s">
        <v>201</v>
      </c>
      <c r="Q150" s="78"/>
      <c r="R150" s="86"/>
      <c r="S150" s="84" t="s">
        <v>162</v>
      </c>
      <c r="T150" s="93" t="s">
        <v>226</v>
      </c>
      <c r="U150" s="80">
        <f t="shared" si="18"/>
        <v>39</v>
      </c>
      <c r="V150" s="210">
        <v>35065</v>
      </c>
      <c r="W150" s="172">
        <v>39813</v>
      </c>
      <c r="X150" s="95" t="s">
        <v>8</v>
      </c>
      <c r="Y150" s="255"/>
      <c r="Z150" s="80"/>
      <c r="AA150" s="80"/>
      <c r="AB150" s="80"/>
      <c r="AC150" s="80"/>
      <c r="AD150" s="80"/>
      <c r="AE150" s="79"/>
    </row>
    <row r="151" spans="1:31" s="83" customFormat="1" ht="12.75" hidden="1">
      <c r="A151" s="78"/>
      <c r="B151" s="79"/>
      <c r="C151" s="79"/>
      <c r="D151" s="79"/>
      <c r="E151" s="78"/>
      <c r="F151" s="78"/>
      <c r="G151" s="80"/>
      <c r="H151" s="80"/>
      <c r="I151" s="80"/>
      <c r="J151" s="288"/>
      <c r="K151" s="289"/>
      <c r="L151" s="272" t="s">
        <v>171</v>
      </c>
      <c r="M151" s="265">
        <v>24</v>
      </c>
      <c r="N151" s="325" t="s">
        <v>21</v>
      </c>
      <c r="O151" s="202" t="s">
        <v>368</v>
      </c>
      <c r="P151" s="351" t="s">
        <v>186</v>
      </c>
      <c r="Q151" s="78"/>
      <c r="R151" s="86"/>
      <c r="S151" s="84" t="s">
        <v>162</v>
      </c>
      <c r="T151" s="93" t="s">
        <v>227</v>
      </c>
      <c r="U151" s="80">
        <f t="shared" si="18"/>
        <v>40</v>
      </c>
      <c r="V151" s="210">
        <v>34335</v>
      </c>
      <c r="W151" s="172">
        <v>39813</v>
      </c>
      <c r="X151" s="95" t="s">
        <v>9</v>
      </c>
      <c r="Y151" s="255"/>
      <c r="Z151" s="80"/>
      <c r="AA151" s="80"/>
      <c r="AB151" s="80"/>
      <c r="AC151" s="80"/>
      <c r="AD151" s="80"/>
      <c r="AE151" s="79"/>
    </row>
    <row r="152" spans="1:31" s="83" customFormat="1" ht="12.75" hidden="1">
      <c r="A152" s="78"/>
      <c r="B152" s="79"/>
      <c r="C152" s="79"/>
      <c r="D152" s="79"/>
      <c r="E152" s="78"/>
      <c r="F152" s="78"/>
      <c r="G152" s="80"/>
      <c r="H152" s="80"/>
      <c r="I152" s="80"/>
      <c r="J152" s="288"/>
      <c r="K152" s="289"/>
      <c r="L152" s="272" t="s">
        <v>231</v>
      </c>
      <c r="M152" s="265">
        <v>25</v>
      </c>
      <c r="N152" s="325" t="s">
        <v>25</v>
      </c>
      <c r="O152" s="245" t="s">
        <v>334</v>
      </c>
      <c r="P152" s="278" t="s">
        <v>201</v>
      </c>
      <c r="Q152" s="78"/>
      <c r="R152" s="86"/>
      <c r="S152" s="84" t="s">
        <v>162</v>
      </c>
      <c r="T152" s="93" t="s">
        <v>229</v>
      </c>
      <c r="U152" s="80">
        <f t="shared" si="18"/>
        <v>41</v>
      </c>
      <c r="V152" s="210">
        <v>33604</v>
      </c>
      <c r="W152" s="172">
        <v>39813</v>
      </c>
      <c r="X152" s="95" t="s">
        <v>10</v>
      </c>
      <c r="Y152" s="255"/>
      <c r="Z152" s="80"/>
      <c r="AA152" s="80"/>
      <c r="AB152" s="80"/>
      <c r="AC152" s="80"/>
      <c r="AD152" s="80"/>
      <c r="AE152" s="79"/>
    </row>
    <row r="153" spans="1:31" s="83" customFormat="1" ht="12.75" hidden="1">
      <c r="A153" s="78"/>
      <c r="B153" s="79"/>
      <c r="C153" s="79"/>
      <c r="D153" s="79"/>
      <c r="E153" s="78"/>
      <c r="F153" s="78"/>
      <c r="G153" s="80"/>
      <c r="H153" s="80"/>
      <c r="I153" s="80"/>
      <c r="J153" s="288"/>
      <c r="K153" s="289"/>
      <c r="L153" s="272" t="s">
        <v>175</v>
      </c>
      <c r="M153" s="265">
        <v>129</v>
      </c>
      <c r="N153" s="325" t="s">
        <v>331</v>
      </c>
      <c r="O153" s="245" t="s">
        <v>332</v>
      </c>
      <c r="P153" s="278" t="s">
        <v>193</v>
      </c>
      <c r="Q153" s="78"/>
      <c r="R153" s="86"/>
      <c r="S153" s="84" t="s">
        <v>162</v>
      </c>
      <c r="T153" s="93" t="s">
        <v>100</v>
      </c>
      <c r="U153" s="80">
        <f t="shared" si="18"/>
        <v>42</v>
      </c>
      <c r="V153" s="210">
        <v>32874</v>
      </c>
      <c r="W153" s="172">
        <v>39813</v>
      </c>
      <c r="X153" s="95" t="s">
        <v>11</v>
      </c>
      <c r="Y153" s="255"/>
      <c r="Z153" s="85"/>
      <c r="AA153" s="85"/>
      <c r="AB153" s="85"/>
      <c r="AC153" s="85"/>
      <c r="AD153" s="85"/>
      <c r="AE153" s="79"/>
    </row>
    <row r="154" spans="1:31" s="83" customFormat="1" ht="12.75" hidden="1">
      <c r="A154" s="78"/>
      <c r="B154" s="79"/>
      <c r="C154" s="79"/>
      <c r="D154" s="79"/>
      <c r="E154" s="78"/>
      <c r="F154" s="78"/>
      <c r="G154" s="80"/>
      <c r="H154" s="80"/>
      <c r="I154" s="80"/>
      <c r="J154" s="288"/>
      <c r="K154" s="289"/>
      <c r="L154" s="272" t="s">
        <v>259</v>
      </c>
      <c r="M154" s="265">
        <v>105</v>
      </c>
      <c r="N154" s="325" t="s">
        <v>88</v>
      </c>
      <c r="O154" s="245" t="s">
        <v>352</v>
      </c>
      <c r="P154" s="278" t="s">
        <v>353</v>
      </c>
      <c r="Q154" s="78"/>
      <c r="R154" s="86"/>
      <c r="S154" s="84" t="s">
        <v>162</v>
      </c>
      <c r="T154" s="93" t="s">
        <v>101</v>
      </c>
      <c r="U154" s="80">
        <f t="shared" si="18"/>
        <v>43</v>
      </c>
      <c r="V154" s="210">
        <v>32143</v>
      </c>
      <c r="W154" s="172">
        <v>39813</v>
      </c>
      <c r="X154" s="95" t="s">
        <v>7</v>
      </c>
      <c r="Y154" s="255"/>
      <c r="Z154" s="80"/>
      <c r="AA154" s="80"/>
      <c r="AB154" s="80"/>
      <c r="AC154" s="80"/>
      <c r="AD154" s="80"/>
      <c r="AE154" s="79"/>
    </row>
    <row r="155" spans="1:31" s="83" customFormat="1" ht="12.75" hidden="1">
      <c r="A155" s="78"/>
      <c r="B155" s="79"/>
      <c r="C155" s="79"/>
      <c r="D155" s="79"/>
      <c r="E155" s="78"/>
      <c r="F155" s="78"/>
      <c r="G155" s="80"/>
      <c r="H155" s="80"/>
      <c r="I155" s="80"/>
      <c r="J155" s="288"/>
      <c r="K155" s="289"/>
      <c r="L155" s="272" t="s">
        <v>164</v>
      </c>
      <c r="M155" s="265">
        <v>26</v>
      </c>
      <c r="N155" s="325" t="s">
        <v>18</v>
      </c>
      <c r="O155" s="245" t="s">
        <v>369</v>
      </c>
      <c r="P155" s="278" t="s">
        <v>85</v>
      </c>
      <c r="Q155" s="78"/>
      <c r="R155" s="86"/>
      <c r="S155" s="96" t="s">
        <v>162</v>
      </c>
      <c r="T155" s="86" t="s">
        <v>102</v>
      </c>
      <c r="U155" s="80">
        <f t="shared" si="18"/>
        <v>44</v>
      </c>
      <c r="V155" s="172">
        <v>32143</v>
      </c>
      <c r="W155" s="172">
        <v>39813</v>
      </c>
      <c r="X155" s="87" t="s">
        <v>7</v>
      </c>
      <c r="Y155" s="255"/>
      <c r="Z155" s="80"/>
      <c r="AA155" s="80"/>
      <c r="AB155" s="80"/>
      <c r="AC155" s="80"/>
      <c r="AD155" s="80"/>
      <c r="AE155" s="79"/>
    </row>
    <row r="156" spans="1:31" s="83" customFormat="1" ht="12.75" hidden="1">
      <c r="A156" s="78"/>
      <c r="B156" s="79"/>
      <c r="C156" s="79"/>
      <c r="D156" s="79"/>
      <c r="E156" s="78"/>
      <c r="F156" s="78"/>
      <c r="G156" s="80"/>
      <c r="H156" s="80"/>
      <c r="I156" s="80"/>
      <c r="J156" s="290"/>
      <c r="K156" s="291"/>
      <c r="L156" s="272" t="s">
        <v>370</v>
      </c>
      <c r="M156" s="265">
        <v>134</v>
      </c>
      <c r="N156" s="325" t="s">
        <v>20</v>
      </c>
      <c r="O156" s="202" t="s">
        <v>371</v>
      </c>
      <c r="P156" s="351" t="s">
        <v>168</v>
      </c>
      <c r="Q156" s="78"/>
      <c r="R156" s="86"/>
      <c r="S156" s="219" t="s">
        <v>162</v>
      </c>
      <c r="T156" s="92" t="s">
        <v>198</v>
      </c>
      <c r="U156" s="80">
        <f t="shared" si="18"/>
        <v>45</v>
      </c>
      <c r="V156" s="210">
        <v>32143</v>
      </c>
      <c r="W156" s="172">
        <v>39813</v>
      </c>
      <c r="X156" s="87" t="s">
        <v>7</v>
      </c>
      <c r="Y156" s="255"/>
      <c r="Z156" s="80"/>
      <c r="AA156" s="80"/>
      <c r="AB156" s="80"/>
      <c r="AC156" s="80"/>
      <c r="AD156" s="80"/>
      <c r="AE156" s="79"/>
    </row>
    <row r="157" spans="1:31" s="83" customFormat="1" ht="12.75" hidden="1">
      <c r="A157" s="78"/>
      <c r="B157" s="79"/>
      <c r="C157" s="79"/>
      <c r="D157" s="79"/>
      <c r="E157" s="78"/>
      <c r="F157" s="78"/>
      <c r="G157" s="80"/>
      <c r="H157" s="80"/>
      <c r="I157" s="80"/>
      <c r="J157" s="288"/>
      <c r="K157" s="289"/>
      <c r="L157" s="272" t="s">
        <v>372</v>
      </c>
      <c r="M157" s="265">
        <v>28</v>
      </c>
      <c r="N157" s="325" t="s">
        <v>18</v>
      </c>
      <c r="O157" s="245" t="s">
        <v>373</v>
      </c>
      <c r="P157" s="278" t="s">
        <v>85</v>
      </c>
      <c r="Q157" s="78"/>
      <c r="R157" s="86"/>
      <c r="S157" s="305" t="s">
        <v>162</v>
      </c>
      <c r="T157" s="306" t="s">
        <v>96</v>
      </c>
      <c r="U157" s="322">
        <f t="shared" si="18"/>
        <v>46</v>
      </c>
      <c r="V157" s="307">
        <v>32143</v>
      </c>
      <c r="W157" s="307">
        <v>39813</v>
      </c>
      <c r="X157" s="323" t="s">
        <v>7</v>
      </c>
      <c r="Y157" s="255"/>
      <c r="Z157" s="80"/>
      <c r="AA157" s="80"/>
      <c r="AB157" s="80"/>
      <c r="AC157" s="80"/>
      <c r="AD157" s="80"/>
      <c r="AE157" s="79"/>
    </row>
    <row r="158" spans="1:31" s="83" customFormat="1" ht="12.75" hidden="1">
      <c r="A158" s="78"/>
      <c r="B158" s="79"/>
      <c r="C158" s="79"/>
      <c r="D158" s="79"/>
      <c r="E158" s="78"/>
      <c r="F158" s="78"/>
      <c r="G158" s="80"/>
      <c r="H158" s="80"/>
      <c r="I158" s="80"/>
      <c r="J158" s="292"/>
      <c r="K158" s="289"/>
      <c r="L158" s="272" t="s">
        <v>172</v>
      </c>
      <c r="M158" s="265">
        <v>122</v>
      </c>
      <c r="N158" s="325" t="s">
        <v>18</v>
      </c>
      <c r="O158" s="245" t="s">
        <v>344</v>
      </c>
      <c r="P158" s="278" t="s">
        <v>85</v>
      </c>
      <c r="Q158" s="78"/>
      <c r="R158" s="86"/>
      <c r="S158" s="96" t="s">
        <v>162</v>
      </c>
      <c r="T158" s="94" t="s">
        <v>33</v>
      </c>
      <c r="U158" s="80">
        <f t="shared" si="18"/>
        <v>47</v>
      </c>
      <c r="V158" s="172">
        <v>32143</v>
      </c>
      <c r="W158" s="172">
        <v>39813</v>
      </c>
      <c r="X158" s="87" t="s">
        <v>7</v>
      </c>
      <c r="Y158" s="255"/>
      <c r="Z158" s="80"/>
      <c r="AA158" s="80"/>
      <c r="AB158" s="80"/>
      <c r="AC158" s="80"/>
      <c r="AD158" s="80"/>
      <c r="AE158" s="79"/>
    </row>
    <row r="159" spans="1:31" s="83" customFormat="1" ht="12.75" hidden="1">
      <c r="A159" s="78"/>
      <c r="B159" s="79"/>
      <c r="C159" s="79"/>
      <c r="D159" s="79"/>
      <c r="E159" s="78"/>
      <c r="F159" s="78"/>
      <c r="G159" s="80"/>
      <c r="H159" s="80"/>
      <c r="I159" s="80"/>
      <c r="J159" s="295"/>
      <c r="K159" s="295"/>
      <c r="L159" s="272" t="s">
        <v>232</v>
      </c>
      <c r="M159" s="265">
        <v>30</v>
      </c>
      <c r="N159" s="325" t="s">
        <v>25</v>
      </c>
      <c r="O159" s="245" t="s">
        <v>348</v>
      </c>
      <c r="P159" s="278" t="s">
        <v>201</v>
      </c>
      <c r="Q159" s="78"/>
      <c r="R159" s="86"/>
      <c r="S159" s="96" t="s">
        <v>162</v>
      </c>
      <c r="T159" s="94" t="s">
        <v>115</v>
      </c>
      <c r="U159" s="80">
        <f t="shared" si="18"/>
        <v>48</v>
      </c>
      <c r="V159" s="172">
        <v>32143</v>
      </c>
      <c r="W159" s="172">
        <v>39813</v>
      </c>
      <c r="X159" s="87" t="s">
        <v>7</v>
      </c>
      <c r="Y159" s="255"/>
      <c r="Z159" s="80"/>
      <c r="AA159" s="80"/>
      <c r="AB159" s="80"/>
      <c r="AC159" s="80"/>
      <c r="AD159" s="80"/>
      <c r="AE159" s="79"/>
    </row>
    <row r="160" spans="1:31" s="83" customFormat="1" ht="13.5" hidden="1" thickBot="1">
      <c r="A160" s="78"/>
      <c r="B160" s="79"/>
      <c r="C160" s="79"/>
      <c r="D160" s="79"/>
      <c r="E160" s="78"/>
      <c r="F160" s="78"/>
      <c r="G160" s="80"/>
      <c r="H160" s="80"/>
      <c r="I160" s="80"/>
      <c r="J160" s="288"/>
      <c r="K160" s="289"/>
      <c r="L160" s="272" t="s">
        <v>264</v>
      </c>
      <c r="M160" s="265">
        <v>31</v>
      </c>
      <c r="N160" s="325" t="s">
        <v>335</v>
      </c>
      <c r="O160" s="245" t="s">
        <v>374</v>
      </c>
      <c r="P160" s="278" t="s">
        <v>337</v>
      </c>
      <c r="Q160" s="78"/>
      <c r="R160" s="86"/>
      <c r="S160" s="88" t="s">
        <v>162</v>
      </c>
      <c r="T160" s="89" t="s">
        <v>210</v>
      </c>
      <c r="U160" s="90">
        <f t="shared" si="18"/>
        <v>49</v>
      </c>
      <c r="V160" s="214">
        <v>32143</v>
      </c>
      <c r="W160" s="215">
        <v>39813</v>
      </c>
      <c r="X160" s="151" t="s">
        <v>7</v>
      </c>
      <c r="Y160" s="255"/>
      <c r="Z160" s="80"/>
      <c r="AA160" s="80"/>
      <c r="AB160" s="80"/>
      <c r="AC160" s="80"/>
      <c r="AD160" s="80"/>
      <c r="AE160" s="79"/>
    </row>
    <row r="161" spans="1:31" s="83" customFormat="1" ht="12.75" hidden="1">
      <c r="A161" s="78"/>
      <c r="B161" s="79"/>
      <c r="C161" s="79"/>
      <c r="D161" s="79"/>
      <c r="E161" s="78"/>
      <c r="F161" s="78"/>
      <c r="G161" s="80"/>
      <c r="H161" s="80"/>
      <c r="I161" s="80"/>
      <c r="J161" s="288"/>
      <c r="K161" s="289"/>
      <c r="L161" s="272" t="s">
        <v>291</v>
      </c>
      <c r="M161" s="265">
        <v>136</v>
      </c>
      <c r="N161" s="325" t="s">
        <v>331</v>
      </c>
      <c r="O161" s="245" t="s">
        <v>332</v>
      </c>
      <c r="P161" s="278" t="s">
        <v>193</v>
      </c>
      <c r="Q161" s="78"/>
      <c r="R161" s="86"/>
      <c r="S161" s="212" t="s">
        <v>165</v>
      </c>
      <c r="T161" s="209" t="s">
        <v>151</v>
      </c>
      <c r="U161" s="80">
        <f t="shared" si="18"/>
        <v>50</v>
      </c>
      <c r="V161" s="213">
        <v>1</v>
      </c>
      <c r="W161" s="172">
        <v>39813</v>
      </c>
      <c r="X161" s="81" t="s">
        <v>14</v>
      </c>
      <c r="Y161" s="255"/>
      <c r="Z161" s="80"/>
      <c r="AA161" s="80"/>
      <c r="AB161" s="80"/>
      <c r="AC161" s="80"/>
      <c r="AD161" s="80"/>
      <c r="AE161" s="79"/>
    </row>
    <row r="162" spans="1:31" s="83" customFormat="1" ht="12.75" hidden="1">
      <c r="A162" s="78"/>
      <c r="B162" s="79"/>
      <c r="C162" s="79"/>
      <c r="D162" s="79"/>
      <c r="E162" s="78"/>
      <c r="F162" s="78"/>
      <c r="G162" s="80"/>
      <c r="H162" s="80"/>
      <c r="I162" s="80"/>
      <c r="J162" s="288"/>
      <c r="K162" s="289"/>
      <c r="L162" s="272" t="s">
        <v>192</v>
      </c>
      <c r="M162" s="265">
        <v>87</v>
      </c>
      <c r="N162" s="325" t="s">
        <v>18</v>
      </c>
      <c r="O162" s="245" t="s">
        <v>375</v>
      </c>
      <c r="P162" s="278" t="s">
        <v>85</v>
      </c>
      <c r="Q162" s="78"/>
      <c r="R162" s="86"/>
      <c r="S162" s="96" t="s">
        <v>270</v>
      </c>
      <c r="T162" s="211" t="s">
        <v>69</v>
      </c>
      <c r="U162" s="80">
        <f t="shared" si="18"/>
        <v>51</v>
      </c>
      <c r="V162" s="172">
        <v>1</v>
      </c>
      <c r="W162" s="172">
        <v>39448</v>
      </c>
      <c r="X162" s="87" t="s">
        <v>14</v>
      </c>
      <c r="Y162" s="255"/>
      <c r="Z162" s="80"/>
      <c r="AA162" s="80"/>
      <c r="AB162" s="80"/>
      <c r="AC162" s="80"/>
      <c r="AD162" s="80"/>
      <c r="AE162" s="79"/>
    </row>
    <row r="163" spans="1:31" s="83" customFormat="1" ht="12.75" hidden="1">
      <c r="A163" s="78"/>
      <c r="B163" s="142"/>
      <c r="C163" s="79"/>
      <c r="D163" s="79"/>
      <c r="E163" s="78"/>
      <c r="F163" s="78"/>
      <c r="G163" s="80"/>
      <c r="H163" s="80"/>
      <c r="I163" s="80"/>
      <c r="J163" s="288"/>
      <c r="K163" s="289"/>
      <c r="L163" s="272" t="s">
        <v>265</v>
      </c>
      <c r="M163" s="265">
        <v>75</v>
      </c>
      <c r="N163" s="325" t="s">
        <v>335</v>
      </c>
      <c r="O163" s="202" t="s">
        <v>361</v>
      </c>
      <c r="P163" s="351" t="s">
        <v>337</v>
      </c>
      <c r="Q163" s="78"/>
      <c r="R163" s="86"/>
      <c r="S163" s="84" t="s">
        <v>2</v>
      </c>
      <c r="T163" s="92" t="s">
        <v>151</v>
      </c>
      <c r="U163" s="80">
        <f t="shared" si="18"/>
        <v>52</v>
      </c>
      <c r="V163" s="172">
        <v>1</v>
      </c>
      <c r="W163" s="172">
        <v>39449</v>
      </c>
      <c r="X163" s="87" t="s">
        <v>14</v>
      </c>
      <c r="Y163" s="255"/>
      <c r="Z163" s="80"/>
      <c r="AA163" s="80"/>
      <c r="AB163" s="80"/>
      <c r="AC163" s="80"/>
      <c r="AD163" s="80"/>
      <c r="AE163" s="79"/>
    </row>
    <row r="164" spans="1:31" s="83" customFormat="1" ht="12.75" hidden="1">
      <c r="A164" s="78"/>
      <c r="B164" s="142"/>
      <c r="C164" s="143"/>
      <c r="D164" s="280"/>
      <c r="E164" s="78"/>
      <c r="F164" s="78"/>
      <c r="G164" s="80"/>
      <c r="H164" s="80"/>
      <c r="I164" s="80"/>
      <c r="J164" s="296"/>
      <c r="K164" s="297"/>
      <c r="L164" s="272" t="s">
        <v>268</v>
      </c>
      <c r="M164" s="265">
        <v>86</v>
      </c>
      <c r="N164" s="325" t="s">
        <v>191</v>
      </c>
      <c r="O164" s="245" t="s">
        <v>376</v>
      </c>
      <c r="P164" s="278" t="s">
        <v>191</v>
      </c>
      <c r="Q164" s="78"/>
      <c r="R164" s="86"/>
      <c r="S164" s="84" t="s">
        <v>3</v>
      </c>
      <c r="T164" s="92" t="s">
        <v>151</v>
      </c>
      <c r="U164" s="80">
        <f t="shared" si="18"/>
        <v>53</v>
      </c>
      <c r="V164" s="172">
        <v>1</v>
      </c>
      <c r="W164" s="172">
        <v>39450</v>
      </c>
      <c r="X164" s="87" t="s">
        <v>14</v>
      </c>
      <c r="Y164" s="255"/>
      <c r="Z164" s="80"/>
      <c r="AA164" s="80"/>
      <c r="AB164" s="80"/>
      <c r="AC164" s="80"/>
      <c r="AD164" s="80"/>
      <c r="AE164" s="79"/>
    </row>
    <row r="165" spans="1:31" s="83" customFormat="1" ht="12.75" hidden="1">
      <c r="A165" s="78"/>
      <c r="B165" s="142"/>
      <c r="C165" s="142"/>
      <c r="D165" s="79"/>
      <c r="E165" s="78"/>
      <c r="F165" s="78"/>
      <c r="G165" s="80"/>
      <c r="H165" s="80"/>
      <c r="I165" s="80"/>
      <c r="J165" s="288"/>
      <c r="K165" s="289"/>
      <c r="L165" s="272" t="s">
        <v>219</v>
      </c>
      <c r="M165" s="265">
        <v>33</v>
      </c>
      <c r="N165" s="325" t="s">
        <v>23</v>
      </c>
      <c r="O165" s="245" t="s">
        <v>338</v>
      </c>
      <c r="P165" s="278" t="s">
        <v>196</v>
      </c>
      <c r="Q165" s="78"/>
      <c r="R165" s="86"/>
      <c r="S165" s="84" t="s">
        <v>4</v>
      </c>
      <c r="T165" s="92" t="s">
        <v>151</v>
      </c>
      <c r="U165" s="80">
        <f t="shared" si="18"/>
        <v>54</v>
      </c>
      <c r="V165" s="172">
        <v>1</v>
      </c>
      <c r="W165" s="172">
        <v>39451</v>
      </c>
      <c r="X165" s="87" t="s">
        <v>14</v>
      </c>
      <c r="Y165" s="255"/>
      <c r="Z165" s="80"/>
      <c r="AA165" s="80"/>
      <c r="AB165" s="80"/>
      <c r="AC165" s="80"/>
      <c r="AD165" s="80"/>
      <c r="AE165" s="79"/>
    </row>
    <row r="166" spans="1:31" s="83" customFormat="1" ht="12.75" hidden="1">
      <c r="A166" s="78"/>
      <c r="B166" s="142"/>
      <c r="C166" s="142"/>
      <c r="D166" s="79"/>
      <c r="E166" s="78"/>
      <c r="F166" s="78"/>
      <c r="G166" s="80"/>
      <c r="H166" s="80"/>
      <c r="I166" s="80"/>
      <c r="J166" s="288"/>
      <c r="K166" s="289"/>
      <c r="L166" s="272" t="s">
        <v>290</v>
      </c>
      <c r="M166" s="265">
        <v>135</v>
      </c>
      <c r="N166" s="325" t="s">
        <v>20</v>
      </c>
      <c r="O166" s="245" t="s">
        <v>371</v>
      </c>
      <c r="P166" s="278" t="s">
        <v>168</v>
      </c>
      <c r="Q166" s="78"/>
      <c r="R166" s="86"/>
      <c r="S166" s="84" t="s">
        <v>79</v>
      </c>
      <c r="T166" s="92" t="s">
        <v>151</v>
      </c>
      <c r="U166" s="80">
        <f t="shared" si="18"/>
        <v>55</v>
      </c>
      <c r="V166" s="172">
        <v>1</v>
      </c>
      <c r="W166" s="172">
        <v>39452</v>
      </c>
      <c r="X166" s="87" t="s">
        <v>14</v>
      </c>
      <c r="Y166" s="255"/>
      <c r="Z166" s="80"/>
      <c r="AA166" s="80"/>
      <c r="AB166" s="80"/>
      <c r="AC166" s="80"/>
      <c r="AD166" s="80"/>
      <c r="AE166" s="79"/>
    </row>
    <row r="167" spans="1:31" s="83" customFormat="1" ht="12.75" hidden="1">
      <c r="A167" s="78"/>
      <c r="B167" s="142"/>
      <c r="C167" s="142"/>
      <c r="D167" s="79"/>
      <c r="E167" s="78"/>
      <c r="F167" s="78"/>
      <c r="G167" s="80"/>
      <c r="H167" s="80"/>
      <c r="I167" s="80"/>
      <c r="J167" s="290"/>
      <c r="K167" s="291"/>
      <c r="L167" s="272" t="s">
        <v>206</v>
      </c>
      <c r="M167" s="265">
        <v>36</v>
      </c>
      <c r="N167" s="325" t="s">
        <v>340</v>
      </c>
      <c r="O167" s="245" t="s">
        <v>355</v>
      </c>
      <c r="P167" s="278" t="s">
        <v>279</v>
      </c>
      <c r="Q167" s="78"/>
      <c r="R167" s="86"/>
      <c r="S167" s="84" t="s">
        <v>80</v>
      </c>
      <c r="T167" s="92" t="s">
        <v>151</v>
      </c>
      <c r="U167" s="80">
        <f t="shared" si="18"/>
        <v>56</v>
      </c>
      <c r="V167" s="172">
        <v>1</v>
      </c>
      <c r="W167" s="172">
        <v>39453</v>
      </c>
      <c r="X167" s="87" t="s">
        <v>14</v>
      </c>
      <c r="Y167" s="255"/>
      <c r="Z167" s="80"/>
      <c r="AA167" s="80"/>
      <c r="AB167" s="80"/>
      <c r="AC167" s="80"/>
      <c r="AD167" s="80"/>
      <c r="AE167" s="79"/>
    </row>
    <row r="168" spans="1:31" s="83" customFormat="1" ht="12.75" hidden="1">
      <c r="A168" s="78"/>
      <c r="B168" s="142"/>
      <c r="C168" s="142"/>
      <c r="D168" s="79"/>
      <c r="E168" s="78"/>
      <c r="F168" s="78"/>
      <c r="G168" s="80"/>
      <c r="H168" s="80"/>
      <c r="I168" s="80"/>
      <c r="J168" s="288"/>
      <c r="K168" s="289"/>
      <c r="L168" s="272" t="s">
        <v>377</v>
      </c>
      <c r="M168" s="265">
        <v>37</v>
      </c>
      <c r="N168" s="325" t="s">
        <v>22</v>
      </c>
      <c r="O168" s="245" t="s">
        <v>378</v>
      </c>
      <c r="P168" s="278" t="s">
        <v>189</v>
      </c>
      <c r="Q168" s="78"/>
      <c r="R168" s="86"/>
      <c r="S168" s="84" t="s">
        <v>81</v>
      </c>
      <c r="T168" s="92" t="s">
        <v>151</v>
      </c>
      <c r="U168" s="80">
        <f t="shared" si="18"/>
        <v>57</v>
      </c>
      <c r="V168" s="172">
        <v>1</v>
      </c>
      <c r="W168" s="172">
        <v>39454</v>
      </c>
      <c r="X168" s="87" t="s">
        <v>14</v>
      </c>
      <c r="Y168" s="255"/>
      <c r="Z168" s="80"/>
      <c r="AA168" s="80"/>
      <c r="AB168" s="80"/>
      <c r="AC168" s="80"/>
      <c r="AD168" s="80"/>
      <c r="AE168" s="79"/>
    </row>
    <row r="169" spans="1:31" s="83" customFormat="1" ht="13.5" hidden="1" thickBot="1">
      <c r="A169" s="78"/>
      <c r="B169" s="142"/>
      <c r="C169" s="142"/>
      <c r="D169" s="79"/>
      <c r="E169" s="78"/>
      <c r="F169" s="78"/>
      <c r="G169" s="80"/>
      <c r="H169" s="80"/>
      <c r="I169" s="80"/>
      <c r="J169" s="288"/>
      <c r="K169" s="289"/>
      <c r="L169" s="324" t="s">
        <v>194</v>
      </c>
      <c r="M169" s="265">
        <v>88</v>
      </c>
      <c r="N169" s="325" t="s">
        <v>18</v>
      </c>
      <c r="O169" s="245" t="s">
        <v>343</v>
      </c>
      <c r="P169" s="278" t="s">
        <v>85</v>
      </c>
      <c r="Q169" s="78"/>
      <c r="R169" s="86"/>
      <c r="S169" s="88" t="s">
        <v>82</v>
      </c>
      <c r="T169" s="206" t="s">
        <v>151</v>
      </c>
      <c r="U169" s="90">
        <f t="shared" si="18"/>
        <v>58</v>
      </c>
      <c r="V169" s="173">
        <v>1</v>
      </c>
      <c r="W169" s="173">
        <v>39455</v>
      </c>
      <c r="X169" s="171" t="s">
        <v>14</v>
      </c>
      <c r="Y169" s="255"/>
      <c r="Z169" s="80"/>
      <c r="AA169" s="80"/>
      <c r="AB169" s="80"/>
      <c r="AC169" s="80"/>
      <c r="AD169" s="80"/>
      <c r="AE169" s="79"/>
    </row>
    <row r="170" spans="1:31" s="83" customFormat="1" ht="13.5" hidden="1" thickBot="1">
      <c r="A170" s="78"/>
      <c r="B170" s="142"/>
      <c r="C170" s="142"/>
      <c r="D170" s="79"/>
      <c r="E170" s="78"/>
      <c r="F170" s="78"/>
      <c r="G170" s="80"/>
      <c r="H170" s="80"/>
      <c r="I170" s="80"/>
      <c r="J170" s="288"/>
      <c r="K170" s="289"/>
      <c r="L170" s="272" t="s">
        <v>239</v>
      </c>
      <c r="M170" s="265">
        <v>38</v>
      </c>
      <c r="N170" s="325" t="s">
        <v>22</v>
      </c>
      <c r="O170" s="245" t="s">
        <v>347</v>
      </c>
      <c r="P170" s="278" t="s">
        <v>189</v>
      </c>
      <c r="Q170" s="78"/>
      <c r="R170" s="86"/>
      <c r="S170" s="78"/>
      <c r="T170" s="78"/>
      <c r="U170" s="80"/>
      <c r="W170" s="97"/>
      <c r="X170" s="97"/>
      <c r="Y170" s="255"/>
      <c r="Z170" s="80"/>
      <c r="AA170" s="80"/>
      <c r="AB170" s="80"/>
      <c r="AC170" s="80"/>
      <c r="AD170" s="80"/>
      <c r="AE170" s="79"/>
    </row>
    <row r="171" spans="1:31" s="83" customFormat="1" ht="12.75" hidden="1">
      <c r="A171" s="78"/>
      <c r="B171" s="142"/>
      <c r="C171" s="142"/>
      <c r="D171" s="79"/>
      <c r="E171" s="78"/>
      <c r="F171" s="78"/>
      <c r="G171" s="80"/>
      <c r="H171" s="80"/>
      <c r="I171" s="80"/>
      <c r="J171" s="288"/>
      <c r="K171" s="289"/>
      <c r="L171" s="272" t="s">
        <v>243</v>
      </c>
      <c r="M171" s="265">
        <v>115</v>
      </c>
      <c r="N171" s="325" t="s">
        <v>22</v>
      </c>
      <c r="O171" s="202" t="s">
        <v>347</v>
      </c>
      <c r="P171" s="351" t="s">
        <v>189</v>
      </c>
      <c r="Q171" s="78"/>
      <c r="R171" s="86"/>
      <c r="S171" s="175" t="s">
        <v>157</v>
      </c>
      <c r="T171" s="217">
        <f aca="true" t="shared" si="19" ref="T171:T182">VLOOKUP(S171,$S$112:$U$169,3,FALSE)</f>
        <v>1</v>
      </c>
      <c r="U171" s="218">
        <f>VLOOKUP($S171,$S$112:$U$169,3)</f>
        <v>4</v>
      </c>
      <c r="V171" s="98"/>
      <c r="W171" s="97"/>
      <c r="X171" s="97"/>
      <c r="Y171" s="255"/>
      <c r="Z171" s="80"/>
      <c r="AA171" s="80"/>
      <c r="AB171" s="80"/>
      <c r="AC171" s="80"/>
      <c r="AD171" s="80"/>
      <c r="AE171" s="79"/>
    </row>
    <row r="172" spans="1:31" s="83" customFormat="1" ht="12.75" hidden="1">
      <c r="A172" s="78"/>
      <c r="B172" s="142"/>
      <c r="C172" s="142"/>
      <c r="D172" s="79"/>
      <c r="E172" s="78"/>
      <c r="F172" s="78"/>
      <c r="G172" s="80"/>
      <c r="H172" s="80"/>
      <c r="I172" s="80"/>
      <c r="J172" s="288"/>
      <c r="K172" s="289"/>
      <c r="L172" s="272" t="s">
        <v>281</v>
      </c>
      <c r="M172" s="265">
        <v>121</v>
      </c>
      <c r="N172" s="325" t="s">
        <v>20</v>
      </c>
      <c r="O172" s="245" t="s">
        <v>371</v>
      </c>
      <c r="P172" s="278" t="s">
        <v>168</v>
      </c>
      <c r="Q172" s="78"/>
      <c r="R172" s="86"/>
      <c r="S172" s="219" t="s">
        <v>149</v>
      </c>
      <c r="T172" s="135">
        <f t="shared" si="19"/>
        <v>5</v>
      </c>
      <c r="U172" s="220">
        <f>VLOOKUP($S172,$S$112:$U$169,3)</f>
        <v>25</v>
      </c>
      <c r="V172" s="97"/>
      <c r="W172" s="98"/>
      <c r="X172" s="97"/>
      <c r="Y172" s="255"/>
      <c r="Z172" s="80"/>
      <c r="AA172" s="80"/>
      <c r="AB172" s="80"/>
      <c r="AC172" s="80"/>
      <c r="AD172" s="80"/>
      <c r="AE172" s="79"/>
    </row>
    <row r="173" spans="1:31" s="83" customFormat="1" ht="12.75" hidden="1">
      <c r="A173" s="78"/>
      <c r="B173" s="142"/>
      <c r="C173" s="142"/>
      <c r="D173" s="79"/>
      <c r="E173" s="78"/>
      <c r="F173" s="78"/>
      <c r="G173" s="80"/>
      <c r="H173" s="80"/>
      <c r="I173" s="80"/>
      <c r="J173" s="288"/>
      <c r="K173" s="289"/>
      <c r="L173" s="272" t="s">
        <v>248</v>
      </c>
      <c r="M173" s="265">
        <v>39</v>
      </c>
      <c r="N173" s="325" t="s">
        <v>331</v>
      </c>
      <c r="O173" s="245" t="s">
        <v>332</v>
      </c>
      <c r="P173" s="278" t="s">
        <v>193</v>
      </c>
      <c r="Q173" s="78"/>
      <c r="R173" s="86"/>
      <c r="S173" s="219" t="s">
        <v>162</v>
      </c>
      <c r="T173" s="135">
        <f t="shared" si="19"/>
        <v>26</v>
      </c>
      <c r="U173" s="220">
        <f>VLOOKUP($S173,$S$112:$U$169,3)</f>
        <v>49</v>
      </c>
      <c r="V173" s="97"/>
      <c r="W173" s="97"/>
      <c r="X173" s="97"/>
      <c r="Y173" s="255"/>
      <c r="Z173" s="80"/>
      <c r="AA173" s="80"/>
      <c r="AB173" s="80"/>
      <c r="AC173" s="80"/>
      <c r="AD173" s="80"/>
      <c r="AE173" s="79"/>
    </row>
    <row r="174" spans="1:31" s="83" customFormat="1" ht="12.75" hidden="1">
      <c r="A174" s="78"/>
      <c r="B174" s="142"/>
      <c r="C174" s="142"/>
      <c r="D174" s="79"/>
      <c r="E174" s="78"/>
      <c r="F174" s="78"/>
      <c r="G174" s="80"/>
      <c r="H174" s="80"/>
      <c r="I174" s="80"/>
      <c r="J174" s="290"/>
      <c r="K174" s="291"/>
      <c r="L174" s="272" t="s">
        <v>282</v>
      </c>
      <c r="M174" s="265">
        <v>40</v>
      </c>
      <c r="N174" s="325" t="s">
        <v>20</v>
      </c>
      <c r="O174" s="267" t="s">
        <v>379</v>
      </c>
      <c r="P174" s="278" t="s">
        <v>168</v>
      </c>
      <c r="Q174" s="78"/>
      <c r="R174" s="86"/>
      <c r="S174" s="219" t="s">
        <v>165</v>
      </c>
      <c r="T174" s="135">
        <f t="shared" si="19"/>
        <v>50</v>
      </c>
      <c r="U174" s="220">
        <f aca="true" t="shared" si="20" ref="U174:U182">VLOOKUP($S174,$S$112:$U$169,3,FALSE)</f>
        <v>50</v>
      </c>
      <c r="V174" s="97"/>
      <c r="W174" s="97"/>
      <c r="X174" s="97"/>
      <c r="Y174" s="255"/>
      <c r="Z174" s="80"/>
      <c r="AA174" s="80"/>
      <c r="AB174" s="80"/>
      <c r="AC174" s="80"/>
      <c r="AD174" s="80"/>
      <c r="AE174" s="79"/>
    </row>
    <row r="175" spans="1:31" s="83" customFormat="1" ht="12.75" hidden="1">
      <c r="A175" s="78"/>
      <c r="B175" s="142"/>
      <c r="C175" s="79"/>
      <c r="D175" s="79"/>
      <c r="E175" s="78"/>
      <c r="F175" s="78"/>
      <c r="G175" s="80"/>
      <c r="H175" s="80"/>
      <c r="I175" s="80"/>
      <c r="J175" s="288"/>
      <c r="K175" s="289"/>
      <c r="L175" s="272" t="s">
        <v>380</v>
      </c>
      <c r="M175" s="265">
        <v>90</v>
      </c>
      <c r="N175" s="325" t="s">
        <v>340</v>
      </c>
      <c r="O175" s="245" t="s">
        <v>341</v>
      </c>
      <c r="P175" s="278" t="s">
        <v>279</v>
      </c>
      <c r="Q175" s="78"/>
      <c r="R175" s="86"/>
      <c r="S175" s="219" t="s">
        <v>270</v>
      </c>
      <c r="T175" s="135">
        <f t="shared" si="19"/>
        <v>51</v>
      </c>
      <c r="U175" s="220">
        <f t="shared" si="20"/>
        <v>51</v>
      </c>
      <c r="V175" s="78"/>
      <c r="W175" s="97"/>
      <c r="X175" s="97"/>
      <c r="Y175" s="255"/>
      <c r="Z175" s="80"/>
      <c r="AA175" s="80"/>
      <c r="AB175" s="80"/>
      <c r="AC175" s="80"/>
      <c r="AD175" s="80"/>
      <c r="AE175" s="79"/>
    </row>
    <row r="176" spans="1:31" s="83" customFormat="1" ht="12.75" hidden="1">
      <c r="A176" s="78"/>
      <c r="B176" s="142"/>
      <c r="C176" s="79"/>
      <c r="D176" s="79"/>
      <c r="E176" s="78"/>
      <c r="F176" s="78"/>
      <c r="G176" s="80"/>
      <c r="H176" s="80"/>
      <c r="I176" s="80"/>
      <c r="J176" s="288"/>
      <c r="K176" s="289"/>
      <c r="L176" s="272" t="s">
        <v>381</v>
      </c>
      <c r="M176" s="265">
        <v>139</v>
      </c>
      <c r="N176" s="325" t="s">
        <v>22</v>
      </c>
      <c r="O176" s="245" t="s">
        <v>349</v>
      </c>
      <c r="P176" s="278" t="s">
        <v>189</v>
      </c>
      <c r="Q176" s="78"/>
      <c r="R176" s="86"/>
      <c r="S176" s="125" t="s">
        <v>2</v>
      </c>
      <c r="T176" s="135">
        <f t="shared" si="19"/>
        <v>52</v>
      </c>
      <c r="U176" s="220">
        <f t="shared" si="20"/>
        <v>52</v>
      </c>
      <c r="V176" s="78"/>
      <c r="W176" s="97"/>
      <c r="X176" s="97"/>
      <c r="Y176" s="255"/>
      <c r="Z176" s="80"/>
      <c r="AA176" s="80"/>
      <c r="AB176" s="80"/>
      <c r="AC176" s="80"/>
      <c r="AD176" s="80"/>
      <c r="AE176" s="79"/>
    </row>
    <row r="177" spans="1:31" s="83" customFormat="1" ht="12.75" hidden="1">
      <c r="A177" s="78"/>
      <c r="B177" s="142"/>
      <c r="C177" s="79"/>
      <c r="D177" s="79"/>
      <c r="E177" s="78"/>
      <c r="F177" s="78"/>
      <c r="G177" s="80"/>
      <c r="H177" s="80"/>
      <c r="I177" s="80"/>
      <c r="J177" s="288"/>
      <c r="K177" s="289"/>
      <c r="L177" s="272" t="s">
        <v>382</v>
      </c>
      <c r="M177" s="265">
        <v>142</v>
      </c>
      <c r="N177" s="325" t="s">
        <v>18</v>
      </c>
      <c r="O177" s="202" t="s">
        <v>375</v>
      </c>
      <c r="P177" s="351" t="s">
        <v>85</v>
      </c>
      <c r="Q177" s="78"/>
      <c r="R177" s="86"/>
      <c r="S177" s="125" t="s">
        <v>3</v>
      </c>
      <c r="T177" s="135">
        <f t="shared" si="19"/>
        <v>53</v>
      </c>
      <c r="U177" s="220">
        <f t="shared" si="20"/>
        <v>53</v>
      </c>
      <c r="V177" s="78"/>
      <c r="W177" s="97"/>
      <c r="X177" s="97"/>
      <c r="Y177" s="255"/>
      <c r="Z177" s="80"/>
      <c r="AA177" s="80"/>
      <c r="AB177" s="80"/>
      <c r="AC177" s="80"/>
      <c r="AD177" s="80"/>
      <c r="AE177" s="79"/>
    </row>
    <row r="178" spans="1:31" s="83" customFormat="1" ht="12.75" hidden="1">
      <c r="A178" s="78"/>
      <c r="B178" s="142"/>
      <c r="C178" s="79"/>
      <c r="D178" s="79"/>
      <c r="E178" s="78"/>
      <c r="F178" s="78"/>
      <c r="G178" s="80"/>
      <c r="H178" s="80"/>
      <c r="I178" s="80"/>
      <c r="J178" s="288"/>
      <c r="K178" s="289"/>
      <c r="L178" s="272" t="s">
        <v>254</v>
      </c>
      <c r="M178" s="265">
        <v>41</v>
      </c>
      <c r="N178" s="325" t="s">
        <v>383</v>
      </c>
      <c r="O178" s="245" t="s">
        <v>384</v>
      </c>
      <c r="P178" s="278" t="s">
        <v>86</v>
      </c>
      <c r="Q178" s="78"/>
      <c r="R178" s="86"/>
      <c r="S178" s="125" t="s">
        <v>4</v>
      </c>
      <c r="T178" s="135">
        <f t="shared" si="19"/>
        <v>54</v>
      </c>
      <c r="U178" s="220">
        <f t="shared" si="20"/>
        <v>54</v>
      </c>
      <c r="V178" s="78"/>
      <c r="W178" s="97"/>
      <c r="X178" s="97"/>
      <c r="Y178" s="256"/>
      <c r="Z178" s="99"/>
      <c r="AA178" s="99"/>
      <c r="AB178" s="99"/>
      <c r="AC178" s="99"/>
      <c r="AD178" s="99"/>
      <c r="AE178" s="79"/>
    </row>
    <row r="179" spans="1:31" s="83" customFormat="1" ht="12.75" hidden="1">
      <c r="A179" s="78"/>
      <c r="B179" s="142"/>
      <c r="C179" s="79"/>
      <c r="D179" s="79"/>
      <c r="E179" s="78"/>
      <c r="F179" s="78"/>
      <c r="G179" s="80"/>
      <c r="H179" s="80"/>
      <c r="I179" s="80"/>
      <c r="J179" s="288"/>
      <c r="K179" s="289"/>
      <c r="L179" s="272" t="s">
        <v>173</v>
      </c>
      <c r="M179" s="265">
        <v>114</v>
      </c>
      <c r="N179" s="325" t="s">
        <v>362</v>
      </c>
      <c r="O179" s="202" t="s">
        <v>385</v>
      </c>
      <c r="P179" s="351" t="s">
        <v>24</v>
      </c>
      <c r="Q179" s="78"/>
      <c r="R179" s="86"/>
      <c r="S179" s="125" t="s">
        <v>79</v>
      </c>
      <c r="T179" s="135">
        <f t="shared" si="19"/>
        <v>55</v>
      </c>
      <c r="U179" s="220">
        <f t="shared" si="20"/>
        <v>55</v>
      </c>
      <c r="V179" s="78"/>
      <c r="W179" s="97"/>
      <c r="X179" s="97"/>
      <c r="Y179" s="255"/>
      <c r="Z179" s="80"/>
      <c r="AA179" s="80"/>
      <c r="AB179" s="80"/>
      <c r="AC179" s="80"/>
      <c r="AD179" s="80"/>
      <c r="AE179" s="79"/>
    </row>
    <row r="180" spans="1:31" s="83" customFormat="1" ht="12.75" hidden="1">
      <c r="A180" s="78"/>
      <c r="B180" s="142"/>
      <c r="C180" s="79"/>
      <c r="D180" s="79"/>
      <c r="E180" s="78"/>
      <c r="F180" s="78"/>
      <c r="G180" s="80"/>
      <c r="H180" s="80"/>
      <c r="I180" s="80"/>
      <c r="J180" s="288"/>
      <c r="K180" s="289"/>
      <c r="L180" s="272" t="s">
        <v>27</v>
      </c>
      <c r="M180" s="265">
        <v>42</v>
      </c>
      <c r="N180" s="325" t="s">
        <v>331</v>
      </c>
      <c r="O180" s="245" t="s">
        <v>332</v>
      </c>
      <c r="P180" s="278" t="s">
        <v>193</v>
      </c>
      <c r="Q180" s="78"/>
      <c r="R180" s="86"/>
      <c r="S180" s="125" t="s">
        <v>80</v>
      </c>
      <c r="T180" s="135">
        <f t="shared" si="19"/>
        <v>56</v>
      </c>
      <c r="U180" s="220">
        <f t="shared" si="20"/>
        <v>56</v>
      </c>
      <c r="W180" s="97"/>
      <c r="X180" s="97"/>
      <c r="Y180" s="255"/>
      <c r="Z180" s="80"/>
      <c r="AA180" s="80"/>
      <c r="AB180" s="80"/>
      <c r="AC180" s="80"/>
      <c r="AD180" s="80"/>
      <c r="AE180" s="79"/>
    </row>
    <row r="181" spans="1:30" s="83" customFormat="1" ht="12.75" hidden="1">
      <c r="A181" s="78"/>
      <c r="B181" s="172"/>
      <c r="C181" s="79"/>
      <c r="D181" s="79"/>
      <c r="E181" s="78"/>
      <c r="F181" s="78"/>
      <c r="G181" s="80"/>
      <c r="H181" s="80"/>
      <c r="I181" s="80"/>
      <c r="J181" s="288"/>
      <c r="K181" s="289"/>
      <c r="L181" s="272" t="s">
        <v>258</v>
      </c>
      <c r="M181" s="265">
        <v>112</v>
      </c>
      <c r="N181" s="325" t="s">
        <v>160</v>
      </c>
      <c r="O181" s="245" t="s">
        <v>386</v>
      </c>
      <c r="P181" s="278" t="s">
        <v>160</v>
      </c>
      <c r="Q181" s="78"/>
      <c r="R181" s="86"/>
      <c r="S181" s="125" t="s">
        <v>81</v>
      </c>
      <c r="T181" s="135">
        <f t="shared" si="19"/>
        <v>57</v>
      </c>
      <c r="U181" s="220">
        <f t="shared" si="20"/>
        <v>57</v>
      </c>
      <c r="W181" s="97"/>
      <c r="X181" s="97"/>
      <c r="Y181" s="255"/>
      <c r="Z181" s="82"/>
      <c r="AA181" s="82"/>
      <c r="AB181" s="82"/>
      <c r="AC181" s="82"/>
      <c r="AD181" s="82"/>
    </row>
    <row r="182" spans="1:30" s="83" customFormat="1" ht="12.75" hidden="1">
      <c r="A182" s="78"/>
      <c r="B182" s="210"/>
      <c r="C182" s="79"/>
      <c r="D182" s="79"/>
      <c r="E182" s="78"/>
      <c r="F182" s="78"/>
      <c r="G182" s="80"/>
      <c r="H182" s="80"/>
      <c r="I182" s="80"/>
      <c r="J182" s="288"/>
      <c r="K182" s="289"/>
      <c r="L182" s="272" t="s">
        <v>220</v>
      </c>
      <c r="M182" s="265">
        <v>48</v>
      </c>
      <c r="N182" s="325" t="s">
        <v>23</v>
      </c>
      <c r="O182" s="245" t="s">
        <v>338</v>
      </c>
      <c r="P182" s="278" t="s">
        <v>196</v>
      </c>
      <c r="Q182" s="78"/>
      <c r="R182" s="86"/>
      <c r="S182" s="125" t="s">
        <v>82</v>
      </c>
      <c r="T182" s="135">
        <f t="shared" si="19"/>
        <v>58</v>
      </c>
      <c r="U182" s="220">
        <f t="shared" si="20"/>
        <v>58</v>
      </c>
      <c r="V182" s="78"/>
      <c r="W182" s="97"/>
      <c r="X182" s="97"/>
      <c r="Y182" s="255"/>
      <c r="Z182" s="82"/>
      <c r="AA182" s="82"/>
      <c r="AB182" s="82"/>
      <c r="AC182" s="82"/>
      <c r="AD182" s="82"/>
    </row>
    <row r="183" spans="1:30" s="83" customFormat="1" ht="13.5" hidden="1" thickBot="1">
      <c r="A183" s="78"/>
      <c r="B183" s="210"/>
      <c r="C183" s="79"/>
      <c r="D183" s="79"/>
      <c r="E183" s="78"/>
      <c r="F183" s="78"/>
      <c r="G183" s="80"/>
      <c r="H183" s="80"/>
      <c r="I183" s="80"/>
      <c r="J183" s="288"/>
      <c r="K183" s="289"/>
      <c r="L183" s="272" t="s">
        <v>252</v>
      </c>
      <c r="M183" s="265">
        <v>91</v>
      </c>
      <c r="N183" s="325" t="s">
        <v>331</v>
      </c>
      <c r="O183" s="245" t="s">
        <v>332</v>
      </c>
      <c r="P183" s="278" t="s">
        <v>193</v>
      </c>
      <c r="Q183" s="78"/>
      <c r="R183" s="86"/>
      <c r="S183" s="221" t="s">
        <v>240</v>
      </c>
      <c r="T183" s="222" t="e">
        <f ca="1">OFFSET($T$111,VLOOKUP($S8,$S$171:$U$183,2,FALSE),0,VLOOKUP($S8,$S$171:$U$183,3,FALSE)-VLOOKUP($S8,$S$171:$U$183,2,FALSE)+1,1)</f>
        <v>#N/A</v>
      </c>
      <c r="U183" s="225" t="s">
        <v>72</v>
      </c>
      <c r="V183" s="78"/>
      <c r="W183" s="97"/>
      <c r="X183" s="97"/>
      <c r="Y183" s="255"/>
      <c r="Z183" s="82"/>
      <c r="AA183" s="82"/>
      <c r="AB183" s="82"/>
      <c r="AC183" s="82"/>
      <c r="AD183" s="82"/>
    </row>
    <row r="184" spans="1:30" s="83" customFormat="1" ht="12.75" hidden="1">
      <c r="A184" s="78"/>
      <c r="B184" s="210"/>
      <c r="C184" s="79"/>
      <c r="D184" s="79"/>
      <c r="E184" s="78"/>
      <c r="F184" s="78"/>
      <c r="G184" s="80"/>
      <c r="H184" s="80"/>
      <c r="I184" s="80"/>
      <c r="J184" s="288"/>
      <c r="K184" s="289"/>
      <c r="L184" s="272" t="s">
        <v>187</v>
      </c>
      <c r="M184" s="265">
        <v>58</v>
      </c>
      <c r="N184" s="325" t="s">
        <v>18</v>
      </c>
      <c r="O184" s="202" t="s">
        <v>373</v>
      </c>
      <c r="P184" s="351" t="s">
        <v>85</v>
      </c>
      <c r="Q184" s="78"/>
      <c r="R184" s="86"/>
      <c r="V184" s="78"/>
      <c r="W184" s="97"/>
      <c r="X184" s="97"/>
      <c r="Y184" s="255"/>
      <c r="Z184" s="82"/>
      <c r="AA184" s="82"/>
      <c r="AB184" s="82"/>
      <c r="AC184" s="82"/>
      <c r="AD184" s="82"/>
    </row>
    <row r="185" spans="1:30" s="106" customFormat="1" ht="12.75" hidden="1">
      <c r="A185" s="100"/>
      <c r="B185" s="210"/>
      <c r="C185" s="101"/>
      <c r="D185" s="281"/>
      <c r="E185" s="102"/>
      <c r="F185" s="103"/>
      <c r="G185" s="104"/>
      <c r="H185" s="104"/>
      <c r="I185" s="104"/>
      <c r="J185" s="286"/>
      <c r="K185" s="287"/>
      <c r="L185" s="272" t="s">
        <v>408</v>
      </c>
      <c r="M185" s="265">
        <v>132</v>
      </c>
      <c r="N185" s="325" t="s">
        <v>331</v>
      </c>
      <c r="O185" s="245" t="s">
        <v>332</v>
      </c>
      <c r="P185" s="278" t="s">
        <v>193</v>
      </c>
      <c r="Q185" s="78"/>
      <c r="R185" s="86"/>
      <c r="S185" s="80"/>
      <c r="T185" s="80"/>
      <c r="U185" s="80"/>
      <c r="V185" s="78"/>
      <c r="W185" s="97"/>
      <c r="X185" s="97"/>
      <c r="Y185" s="255"/>
      <c r="Z185" s="82"/>
      <c r="AA185" s="82"/>
      <c r="AB185" s="82"/>
      <c r="AC185" s="82"/>
      <c r="AD185" s="82"/>
    </row>
    <row r="186" spans="1:30" s="83" customFormat="1" ht="12.75" hidden="1">
      <c r="A186" s="78"/>
      <c r="B186" s="210"/>
      <c r="C186" s="79"/>
      <c r="D186" s="79"/>
      <c r="E186" s="78"/>
      <c r="F186" s="78"/>
      <c r="G186" s="80"/>
      <c r="H186" s="80"/>
      <c r="I186" s="80"/>
      <c r="J186" s="288"/>
      <c r="K186" s="289"/>
      <c r="L186" s="272" t="s">
        <v>179</v>
      </c>
      <c r="M186" s="265">
        <v>111</v>
      </c>
      <c r="N186" s="325" t="s">
        <v>18</v>
      </c>
      <c r="O186" s="245" t="s">
        <v>343</v>
      </c>
      <c r="P186" s="278" t="s">
        <v>85</v>
      </c>
      <c r="Q186" s="78"/>
      <c r="R186" s="86"/>
      <c r="S186" s="78"/>
      <c r="T186" s="78"/>
      <c r="U186" s="80"/>
      <c r="V186" s="78"/>
      <c r="W186" s="97"/>
      <c r="X186" s="97"/>
      <c r="Y186" s="255"/>
      <c r="Z186" s="82"/>
      <c r="AA186" s="82"/>
      <c r="AB186" s="82"/>
      <c r="AC186" s="82"/>
      <c r="AD186" s="82"/>
    </row>
    <row r="187" spans="1:30" s="83" customFormat="1" ht="12.75" hidden="1">
      <c r="A187" s="78"/>
      <c r="B187" s="210"/>
      <c r="C187" s="79"/>
      <c r="D187" s="79"/>
      <c r="E187" s="78"/>
      <c r="F187" s="78"/>
      <c r="G187" s="80"/>
      <c r="H187" s="80"/>
      <c r="I187" s="80"/>
      <c r="J187" s="290"/>
      <c r="K187" s="291"/>
      <c r="L187" s="272" t="s">
        <v>244</v>
      </c>
      <c r="M187" s="265">
        <v>49</v>
      </c>
      <c r="N187" s="325" t="s">
        <v>20</v>
      </c>
      <c r="O187" s="245" t="s">
        <v>387</v>
      </c>
      <c r="P187" s="278" t="s">
        <v>168</v>
      </c>
      <c r="Q187" s="78"/>
      <c r="R187" s="86"/>
      <c r="S187" s="78"/>
      <c r="T187" s="78"/>
      <c r="U187" s="80"/>
      <c r="V187" s="78"/>
      <c r="W187" s="97"/>
      <c r="X187" s="97"/>
      <c r="Y187" s="255"/>
      <c r="Z187" s="82"/>
      <c r="AA187" s="82"/>
      <c r="AB187" s="82"/>
      <c r="AC187" s="82"/>
      <c r="AD187" s="82"/>
    </row>
    <row r="188" spans="1:30" s="83" customFormat="1" ht="12.75" hidden="1">
      <c r="A188" s="78"/>
      <c r="B188" s="142"/>
      <c r="C188" s="79"/>
      <c r="D188" s="79"/>
      <c r="E188" s="78"/>
      <c r="F188" s="78"/>
      <c r="G188" s="80"/>
      <c r="H188" s="80"/>
      <c r="I188" s="80"/>
      <c r="J188" s="288"/>
      <c r="K188" s="289"/>
      <c r="L188" s="272" t="s">
        <v>253</v>
      </c>
      <c r="M188" s="265">
        <v>116</v>
      </c>
      <c r="N188" s="325" t="s">
        <v>331</v>
      </c>
      <c r="O188" s="245" t="s">
        <v>332</v>
      </c>
      <c r="P188" s="278" t="s">
        <v>193</v>
      </c>
      <c r="Q188" s="78"/>
      <c r="R188" s="86"/>
      <c r="Y188" s="255"/>
      <c r="Z188" s="82"/>
      <c r="AA188" s="82"/>
      <c r="AB188" s="82"/>
      <c r="AC188" s="82"/>
      <c r="AD188" s="82"/>
    </row>
    <row r="189" spans="1:30" s="83" customFormat="1" ht="12.75" hidden="1">
      <c r="A189" s="78"/>
      <c r="B189" s="142"/>
      <c r="C189" s="79"/>
      <c r="D189" s="79"/>
      <c r="E189" s="78"/>
      <c r="F189" s="78"/>
      <c r="G189" s="80"/>
      <c r="H189" s="80"/>
      <c r="I189" s="80"/>
      <c r="J189" s="288"/>
      <c r="K189" s="289"/>
      <c r="L189" s="272" t="s">
        <v>249</v>
      </c>
      <c r="M189" s="265">
        <v>50</v>
      </c>
      <c r="N189" s="325" t="s">
        <v>331</v>
      </c>
      <c r="O189" s="245" t="s">
        <v>332</v>
      </c>
      <c r="P189" s="278" t="s">
        <v>193</v>
      </c>
      <c r="Q189" s="78"/>
      <c r="R189" s="86"/>
      <c r="Y189" s="255"/>
      <c r="Z189" s="82"/>
      <c r="AA189" s="82"/>
      <c r="AB189" s="82"/>
      <c r="AC189" s="82"/>
      <c r="AD189" s="82"/>
    </row>
    <row r="190" spans="1:30" s="83" customFormat="1" ht="12.75" hidden="1">
      <c r="A190" s="78"/>
      <c r="B190" s="142"/>
      <c r="C190" s="79"/>
      <c r="D190" s="79"/>
      <c r="E190" s="78"/>
      <c r="F190" s="78"/>
      <c r="G190" s="80"/>
      <c r="H190" s="80"/>
      <c r="I190" s="80"/>
      <c r="J190" s="288"/>
      <c r="K190" s="289"/>
      <c r="L190" s="272" t="s">
        <v>169</v>
      </c>
      <c r="M190" s="265">
        <v>51</v>
      </c>
      <c r="N190" s="325" t="s">
        <v>18</v>
      </c>
      <c r="O190" s="245" t="s">
        <v>330</v>
      </c>
      <c r="P190" s="278" t="s">
        <v>85</v>
      </c>
      <c r="Q190" s="78"/>
      <c r="R190" s="86"/>
      <c r="Y190" s="255"/>
      <c r="Z190" s="82"/>
      <c r="AA190" s="82"/>
      <c r="AB190" s="82"/>
      <c r="AC190" s="82"/>
      <c r="AD190" s="82"/>
    </row>
    <row r="191" spans="1:30" s="83" customFormat="1" ht="12.75" hidden="1">
      <c r="A191" s="78"/>
      <c r="B191" s="142"/>
      <c r="C191" s="79"/>
      <c r="D191" s="79"/>
      <c r="E191" s="78"/>
      <c r="F191" s="78"/>
      <c r="G191" s="80"/>
      <c r="H191" s="80"/>
      <c r="I191" s="80"/>
      <c r="J191" s="288"/>
      <c r="K191" s="289"/>
      <c r="L191" s="272" t="s">
        <v>289</v>
      </c>
      <c r="M191" s="265">
        <v>52</v>
      </c>
      <c r="N191" s="325" t="s">
        <v>340</v>
      </c>
      <c r="O191" s="245" t="s">
        <v>388</v>
      </c>
      <c r="P191" s="278" t="s">
        <v>279</v>
      </c>
      <c r="Q191" s="78"/>
      <c r="R191" s="86"/>
      <c r="Y191" s="255"/>
      <c r="Z191" s="82"/>
      <c r="AA191" s="82"/>
      <c r="AB191" s="82"/>
      <c r="AC191" s="82"/>
      <c r="AD191" s="82"/>
    </row>
    <row r="192" spans="1:30" s="83" customFormat="1" ht="12.75" hidden="1">
      <c r="A192" s="78"/>
      <c r="B192" s="142"/>
      <c r="C192" s="79"/>
      <c r="D192" s="79"/>
      <c r="E192" s="78"/>
      <c r="F192" s="78"/>
      <c r="G192" s="80"/>
      <c r="H192" s="80"/>
      <c r="I192" s="80"/>
      <c r="J192" s="288"/>
      <c r="K192" s="289"/>
      <c r="L192" s="272" t="s">
        <v>221</v>
      </c>
      <c r="M192" s="265">
        <v>53</v>
      </c>
      <c r="N192" s="325" t="s">
        <v>23</v>
      </c>
      <c r="O192" s="245" t="s">
        <v>338</v>
      </c>
      <c r="P192" s="278" t="s">
        <v>196</v>
      </c>
      <c r="Q192" s="78"/>
      <c r="R192" s="86"/>
      <c r="Y192" s="255"/>
      <c r="Z192" s="82"/>
      <c r="AA192" s="82"/>
      <c r="AB192" s="82"/>
      <c r="AC192" s="82"/>
      <c r="AD192" s="82"/>
    </row>
    <row r="193" spans="1:30" s="83" customFormat="1" ht="12.75" hidden="1">
      <c r="A193" s="78"/>
      <c r="B193" s="142"/>
      <c r="C193" s="79"/>
      <c r="D193" s="79"/>
      <c r="E193" s="78"/>
      <c r="F193" s="78"/>
      <c r="G193" s="80"/>
      <c r="H193" s="80"/>
      <c r="I193" s="80"/>
      <c r="J193" s="288"/>
      <c r="K193" s="289"/>
      <c r="L193" s="272" t="s">
        <v>389</v>
      </c>
      <c r="M193" s="265">
        <v>120</v>
      </c>
      <c r="N193" s="325" t="s">
        <v>20</v>
      </c>
      <c r="O193" s="245" t="s">
        <v>390</v>
      </c>
      <c r="P193" s="278" t="s">
        <v>168</v>
      </c>
      <c r="Q193" s="78"/>
      <c r="R193" s="86"/>
      <c r="Y193" s="255"/>
      <c r="Z193" s="82"/>
      <c r="AA193" s="82"/>
      <c r="AB193" s="82"/>
      <c r="AC193" s="82"/>
      <c r="AD193" s="82"/>
    </row>
    <row r="194" spans="1:30" s="83" customFormat="1" ht="12.75" hidden="1">
      <c r="A194" s="78"/>
      <c r="B194" s="142"/>
      <c r="C194" s="79"/>
      <c r="D194" s="79"/>
      <c r="E194" s="78"/>
      <c r="F194" s="78"/>
      <c r="G194" s="80"/>
      <c r="H194" s="80"/>
      <c r="I194" s="80"/>
      <c r="J194" s="288"/>
      <c r="K194" s="289"/>
      <c r="L194" s="272" t="s">
        <v>391</v>
      </c>
      <c r="M194" s="265">
        <v>104</v>
      </c>
      <c r="N194" s="325" t="s">
        <v>335</v>
      </c>
      <c r="O194" s="245" t="s">
        <v>392</v>
      </c>
      <c r="P194" s="278" t="s">
        <v>337</v>
      </c>
      <c r="Q194" s="78"/>
      <c r="R194" s="86"/>
      <c r="Y194" s="255"/>
      <c r="Z194" s="82"/>
      <c r="AA194" s="82"/>
      <c r="AB194" s="82"/>
      <c r="AC194" s="82"/>
      <c r="AD194" s="82"/>
    </row>
    <row r="195" spans="1:30" s="83" customFormat="1" ht="12.75" hidden="1">
      <c r="A195" s="78"/>
      <c r="B195" s="142"/>
      <c r="C195" s="79"/>
      <c r="D195" s="79"/>
      <c r="E195" s="78"/>
      <c r="F195" s="78"/>
      <c r="G195" s="80"/>
      <c r="H195" s="80"/>
      <c r="I195" s="80"/>
      <c r="J195" s="298"/>
      <c r="K195" s="299"/>
      <c r="L195" s="272" t="s">
        <v>393</v>
      </c>
      <c r="M195" s="265">
        <v>54</v>
      </c>
      <c r="N195" s="325" t="s">
        <v>340</v>
      </c>
      <c r="O195" s="245" t="s">
        <v>355</v>
      </c>
      <c r="P195" s="278" t="s">
        <v>279</v>
      </c>
      <c r="Q195" s="78"/>
      <c r="R195" s="86"/>
      <c r="S195" s="78"/>
      <c r="T195" s="78"/>
      <c r="U195" s="80"/>
      <c r="V195" s="78"/>
      <c r="W195" s="97"/>
      <c r="X195" s="97"/>
      <c r="Y195" s="255"/>
      <c r="Z195" s="82"/>
      <c r="AA195" s="82"/>
      <c r="AB195" s="82"/>
      <c r="AC195" s="82"/>
      <c r="AD195" s="82"/>
    </row>
    <row r="196" spans="1:30" s="83" customFormat="1" ht="12.75" hidden="1">
      <c r="A196" s="78"/>
      <c r="B196" s="142"/>
      <c r="C196" s="79"/>
      <c r="D196" s="79"/>
      <c r="E196" s="78"/>
      <c r="F196" s="78"/>
      <c r="G196" s="80"/>
      <c r="H196" s="80"/>
      <c r="I196" s="80"/>
      <c r="J196" s="288"/>
      <c r="K196" s="289"/>
      <c r="L196" s="272" t="s">
        <v>174</v>
      </c>
      <c r="M196" s="265">
        <v>123</v>
      </c>
      <c r="N196" s="325" t="s">
        <v>331</v>
      </c>
      <c r="O196" s="245" t="s">
        <v>332</v>
      </c>
      <c r="P196" s="278" t="s">
        <v>193</v>
      </c>
      <c r="Q196" s="78"/>
      <c r="R196" s="86"/>
      <c r="S196" s="78"/>
      <c r="T196" s="78"/>
      <c r="U196" s="80"/>
      <c r="V196" s="78"/>
      <c r="W196" s="97"/>
      <c r="X196" s="97"/>
      <c r="Y196" s="255"/>
      <c r="Z196" s="82"/>
      <c r="AA196" s="82"/>
      <c r="AB196" s="82"/>
      <c r="AC196" s="82"/>
      <c r="AD196" s="82"/>
    </row>
    <row r="197" spans="1:30" s="83" customFormat="1" ht="12.75" hidden="1">
      <c r="A197" s="78"/>
      <c r="B197" s="142"/>
      <c r="C197" s="79"/>
      <c r="D197" s="79"/>
      <c r="E197" s="78"/>
      <c r="F197" s="78"/>
      <c r="G197" s="80"/>
      <c r="H197" s="80"/>
      <c r="I197" s="80"/>
      <c r="J197" s="288"/>
      <c r="K197" s="289"/>
      <c r="L197" s="272" t="s">
        <v>394</v>
      </c>
      <c r="M197" s="265">
        <v>20</v>
      </c>
      <c r="N197" s="325" t="s">
        <v>20</v>
      </c>
      <c r="O197" s="245" t="s">
        <v>387</v>
      </c>
      <c r="P197" s="278" t="s">
        <v>168</v>
      </c>
      <c r="Q197" s="78"/>
      <c r="R197" s="86"/>
      <c r="S197" s="78"/>
      <c r="T197" s="78"/>
      <c r="U197" s="80"/>
      <c r="V197" s="78"/>
      <c r="W197" s="105"/>
      <c r="X197" s="105"/>
      <c r="Y197" s="255"/>
      <c r="Z197" s="82"/>
      <c r="AA197" s="82"/>
      <c r="AB197" s="82"/>
      <c r="AC197" s="82"/>
      <c r="AD197" s="82"/>
    </row>
    <row r="198" spans="1:30" s="83" customFormat="1" ht="12.75" hidden="1">
      <c r="A198" s="78"/>
      <c r="B198" s="142"/>
      <c r="C198" s="79"/>
      <c r="D198" s="79"/>
      <c r="E198" s="78"/>
      <c r="F198" s="78"/>
      <c r="G198" s="80"/>
      <c r="H198" s="80"/>
      <c r="I198" s="80"/>
      <c r="J198" s="288"/>
      <c r="K198" s="289"/>
      <c r="L198" s="272" t="s">
        <v>180</v>
      </c>
      <c r="M198" s="265">
        <v>95</v>
      </c>
      <c r="N198" s="325" t="s">
        <v>335</v>
      </c>
      <c r="O198" s="245" t="s">
        <v>395</v>
      </c>
      <c r="P198" s="278" t="s">
        <v>337</v>
      </c>
      <c r="Q198" s="78"/>
      <c r="R198" s="86"/>
      <c r="S198" s="78"/>
      <c r="T198" s="78"/>
      <c r="U198" s="80"/>
      <c r="V198" s="78"/>
      <c r="W198" s="97"/>
      <c r="X198" s="97"/>
      <c r="Y198" s="255"/>
      <c r="Z198" s="82"/>
      <c r="AA198" s="82"/>
      <c r="AB198" s="82"/>
      <c r="AC198" s="82"/>
      <c r="AD198" s="82"/>
    </row>
    <row r="199" spans="1:30" s="83" customFormat="1" ht="12.75" hidden="1">
      <c r="A199" s="78"/>
      <c r="B199" s="142"/>
      <c r="C199" s="79"/>
      <c r="D199" s="79"/>
      <c r="E199" s="78"/>
      <c r="F199" s="78"/>
      <c r="G199" s="80"/>
      <c r="H199" s="80"/>
      <c r="I199" s="80"/>
      <c r="J199" s="296"/>
      <c r="K199" s="297"/>
      <c r="L199" s="272" t="s">
        <v>409</v>
      </c>
      <c r="M199" s="265">
        <v>146</v>
      </c>
      <c r="N199" s="325" t="s">
        <v>331</v>
      </c>
      <c r="O199" s="245" t="s">
        <v>332</v>
      </c>
      <c r="P199" s="278" t="s">
        <v>193</v>
      </c>
      <c r="Q199" s="78"/>
      <c r="R199" s="86"/>
      <c r="S199" s="78"/>
      <c r="T199" s="78"/>
      <c r="U199" s="80"/>
      <c r="V199" s="78"/>
      <c r="W199" s="97"/>
      <c r="X199" s="97"/>
      <c r="Y199" s="255"/>
      <c r="Z199" s="82"/>
      <c r="AA199" s="82"/>
      <c r="AB199" s="82"/>
      <c r="AC199" s="82"/>
      <c r="AD199" s="82"/>
    </row>
    <row r="200" spans="1:30" s="83" customFormat="1" ht="12.75" hidden="1">
      <c r="A200" s="78"/>
      <c r="B200" s="142"/>
      <c r="C200" s="79"/>
      <c r="D200" s="79"/>
      <c r="E200" s="78"/>
      <c r="F200" s="78"/>
      <c r="G200" s="80"/>
      <c r="H200" s="80"/>
      <c r="I200" s="80"/>
      <c r="J200" s="288"/>
      <c r="K200" s="289"/>
      <c r="L200" s="272" t="s">
        <v>209</v>
      </c>
      <c r="M200" s="265">
        <v>59</v>
      </c>
      <c r="N200" s="325" t="s">
        <v>340</v>
      </c>
      <c r="O200" s="202" t="s">
        <v>355</v>
      </c>
      <c r="P200" s="351" t="s">
        <v>279</v>
      </c>
      <c r="Q200" s="78"/>
      <c r="R200" s="86"/>
      <c r="S200" s="100"/>
      <c r="T200" s="100"/>
      <c r="U200" s="99"/>
      <c r="V200" s="100"/>
      <c r="W200" s="97"/>
      <c r="X200" s="97"/>
      <c r="Y200" s="255"/>
      <c r="Z200" s="82"/>
      <c r="AA200" s="82"/>
      <c r="AB200" s="82"/>
      <c r="AC200" s="82"/>
      <c r="AD200" s="82"/>
    </row>
    <row r="201" spans="1:30" s="83" customFormat="1" ht="12" hidden="1">
      <c r="A201" s="78"/>
      <c r="B201" s="142"/>
      <c r="C201" s="79"/>
      <c r="D201" s="79"/>
      <c r="E201" s="78"/>
      <c r="F201" s="78"/>
      <c r="G201" s="80"/>
      <c r="H201" s="80"/>
      <c r="I201" s="80"/>
      <c r="J201" s="292"/>
      <c r="K201" s="300"/>
      <c r="L201" s="272" t="s">
        <v>255</v>
      </c>
      <c r="M201" s="265">
        <v>92</v>
      </c>
      <c r="N201" s="325" t="s">
        <v>383</v>
      </c>
      <c r="O201" s="267" t="s">
        <v>396</v>
      </c>
      <c r="P201" s="278" t="s">
        <v>86</v>
      </c>
      <c r="Q201" s="78"/>
      <c r="R201" s="86"/>
      <c r="S201" s="78"/>
      <c r="T201" s="78"/>
      <c r="U201" s="80"/>
      <c r="V201" s="78"/>
      <c r="W201" s="97"/>
      <c r="X201" s="97"/>
      <c r="Y201" s="255"/>
      <c r="Z201" s="82"/>
      <c r="AA201" s="82"/>
      <c r="AB201" s="82"/>
      <c r="AC201" s="82"/>
      <c r="AD201" s="82"/>
    </row>
    <row r="202" spans="1:30" s="83" customFormat="1" ht="12.75" hidden="1">
      <c r="A202" s="78"/>
      <c r="B202" s="142"/>
      <c r="C202" s="79"/>
      <c r="D202" s="79"/>
      <c r="E202" s="78"/>
      <c r="F202" s="78"/>
      <c r="G202" s="80"/>
      <c r="H202" s="80"/>
      <c r="I202" s="80"/>
      <c r="J202" s="290"/>
      <c r="K202" s="291"/>
      <c r="L202" s="272" t="s">
        <v>257</v>
      </c>
      <c r="M202" s="265">
        <v>110</v>
      </c>
      <c r="N202" s="325" t="s">
        <v>160</v>
      </c>
      <c r="O202" s="202" t="s">
        <v>386</v>
      </c>
      <c r="P202" s="351" t="s">
        <v>160</v>
      </c>
      <c r="Q202" s="78"/>
      <c r="R202" s="86"/>
      <c r="S202" s="78"/>
      <c r="T202" s="78"/>
      <c r="U202" s="80"/>
      <c r="V202" s="78"/>
      <c r="W202" s="97"/>
      <c r="X202" s="97"/>
      <c r="Y202" s="255"/>
      <c r="Z202" s="82"/>
      <c r="AA202" s="82"/>
      <c r="AB202" s="82"/>
      <c r="AC202" s="82"/>
      <c r="AD202" s="82"/>
    </row>
    <row r="203" spans="1:30" s="83" customFormat="1" ht="12.75" hidden="1">
      <c r="A203" s="78"/>
      <c r="B203" s="142"/>
      <c r="C203" s="79"/>
      <c r="D203" s="79"/>
      <c r="E203" s="78"/>
      <c r="F203" s="78"/>
      <c r="G203" s="80"/>
      <c r="H203" s="80"/>
      <c r="I203" s="80"/>
      <c r="J203" s="301"/>
      <c r="K203" s="302"/>
      <c r="L203" s="272" t="s">
        <v>197</v>
      </c>
      <c r="M203" s="265">
        <v>94</v>
      </c>
      <c r="N203" s="325" t="s">
        <v>18</v>
      </c>
      <c r="O203" s="202" t="s">
        <v>330</v>
      </c>
      <c r="P203" s="351" t="s">
        <v>85</v>
      </c>
      <c r="Q203" s="78"/>
      <c r="R203" s="86"/>
      <c r="S203" s="78"/>
      <c r="T203" s="78"/>
      <c r="U203" s="80"/>
      <c r="V203" s="78"/>
      <c r="W203" s="97"/>
      <c r="X203" s="97"/>
      <c r="Y203" s="255"/>
      <c r="Z203" s="82"/>
      <c r="AA203" s="82"/>
      <c r="AB203" s="82"/>
      <c r="AC203" s="82"/>
      <c r="AD203" s="82"/>
    </row>
    <row r="204" spans="1:30" s="83" customFormat="1" ht="12.75" hidden="1">
      <c r="A204" s="78"/>
      <c r="B204" s="142"/>
      <c r="C204" s="79"/>
      <c r="D204" s="79"/>
      <c r="E204" s="78"/>
      <c r="F204" s="78"/>
      <c r="G204" s="80"/>
      <c r="H204" s="80"/>
      <c r="I204" s="80"/>
      <c r="J204" s="288"/>
      <c r="K204" s="289"/>
      <c r="L204" s="272" t="s">
        <v>256</v>
      </c>
      <c r="M204" s="265">
        <v>119</v>
      </c>
      <c r="N204" s="325" t="s">
        <v>383</v>
      </c>
      <c r="O204" s="202" t="s">
        <v>397</v>
      </c>
      <c r="P204" s="351" t="s">
        <v>86</v>
      </c>
      <c r="Q204" s="78"/>
      <c r="R204" s="86"/>
      <c r="S204" s="78"/>
      <c r="T204" s="78"/>
      <c r="U204" s="80"/>
      <c r="V204" s="78"/>
      <c r="W204" s="97"/>
      <c r="X204" s="97"/>
      <c r="Y204" s="255"/>
      <c r="Z204" s="82"/>
      <c r="AA204" s="82"/>
      <c r="AB204" s="82"/>
      <c r="AC204" s="82"/>
      <c r="AD204" s="82"/>
    </row>
    <row r="205" spans="1:30" s="83" customFormat="1" ht="12.75" hidden="1">
      <c r="A205" s="78"/>
      <c r="B205" s="142"/>
      <c r="C205" s="79"/>
      <c r="D205" s="79"/>
      <c r="E205" s="78"/>
      <c r="F205" s="78"/>
      <c r="G205" s="80"/>
      <c r="H205" s="80"/>
      <c r="I205" s="80"/>
      <c r="J205" s="288"/>
      <c r="K205" s="289"/>
      <c r="L205" s="272" t="s">
        <v>398</v>
      </c>
      <c r="M205" s="265">
        <v>131</v>
      </c>
      <c r="N205" s="325" t="s">
        <v>191</v>
      </c>
      <c r="O205" s="245" t="s">
        <v>376</v>
      </c>
      <c r="P205" s="278" t="s">
        <v>191</v>
      </c>
      <c r="Q205" s="78"/>
      <c r="R205" s="86"/>
      <c r="S205" s="78"/>
      <c r="T205" s="78"/>
      <c r="U205" s="80"/>
      <c r="V205" s="78"/>
      <c r="W205" s="97"/>
      <c r="X205" s="97"/>
      <c r="Y205" s="255"/>
      <c r="Z205" s="82"/>
      <c r="AA205" s="82"/>
      <c r="AB205" s="82"/>
      <c r="AC205" s="82"/>
      <c r="AD205" s="82"/>
    </row>
    <row r="206" spans="1:30" s="83" customFormat="1" ht="12.75" hidden="1">
      <c r="A206" s="78"/>
      <c r="B206" s="142"/>
      <c r="C206" s="79"/>
      <c r="D206" s="79"/>
      <c r="E206" s="78"/>
      <c r="F206" s="78"/>
      <c r="G206" s="80"/>
      <c r="H206" s="80"/>
      <c r="I206" s="80"/>
      <c r="J206" s="301"/>
      <c r="K206" s="302"/>
      <c r="L206" s="272" t="s">
        <v>250</v>
      </c>
      <c r="M206" s="265">
        <v>64</v>
      </c>
      <c r="N206" s="325" t="s">
        <v>331</v>
      </c>
      <c r="O206" s="245" t="s">
        <v>332</v>
      </c>
      <c r="P206" s="278" t="s">
        <v>193</v>
      </c>
      <c r="Q206" s="78"/>
      <c r="R206" s="86"/>
      <c r="S206" s="78"/>
      <c r="T206" s="78"/>
      <c r="U206" s="80"/>
      <c r="V206" s="78"/>
      <c r="W206" s="97"/>
      <c r="X206" s="97"/>
      <c r="Y206" s="255"/>
      <c r="Z206" s="82"/>
      <c r="AA206" s="82"/>
      <c r="AB206" s="82"/>
      <c r="AC206" s="82"/>
      <c r="AD206" s="82"/>
    </row>
    <row r="207" spans="1:30" s="83" customFormat="1" ht="12.75" hidden="1">
      <c r="A207" s="78"/>
      <c r="B207" s="142"/>
      <c r="C207" s="79"/>
      <c r="D207" s="79"/>
      <c r="E207" s="78"/>
      <c r="F207" s="78"/>
      <c r="G207" s="80"/>
      <c r="H207" s="80"/>
      <c r="I207" s="80"/>
      <c r="J207" s="288"/>
      <c r="K207" s="289"/>
      <c r="L207" s="272" t="s">
        <v>181</v>
      </c>
      <c r="M207" s="265">
        <v>65</v>
      </c>
      <c r="N207" s="325" t="s">
        <v>25</v>
      </c>
      <c r="O207" s="245" t="s">
        <v>334</v>
      </c>
      <c r="P207" s="278" t="s">
        <v>201</v>
      </c>
      <c r="Q207" s="78"/>
      <c r="R207" s="86"/>
      <c r="S207" s="78"/>
      <c r="T207" s="78"/>
      <c r="U207" s="80"/>
      <c r="V207" s="78"/>
      <c r="W207" s="97"/>
      <c r="X207" s="97"/>
      <c r="Y207" s="255"/>
      <c r="Z207" s="82"/>
      <c r="AA207" s="82"/>
      <c r="AB207" s="82"/>
      <c r="AC207" s="82"/>
      <c r="AD207" s="82"/>
    </row>
    <row r="208" spans="1:30" s="83" customFormat="1" ht="12.75" hidden="1">
      <c r="A208" s="78"/>
      <c r="B208" s="142"/>
      <c r="C208" s="79"/>
      <c r="D208" s="79"/>
      <c r="E208" s="78"/>
      <c r="F208" s="78"/>
      <c r="G208" s="80"/>
      <c r="H208" s="80"/>
      <c r="I208" s="80"/>
      <c r="J208" s="288"/>
      <c r="K208" s="289"/>
      <c r="L208" s="272" t="s">
        <v>222</v>
      </c>
      <c r="M208" s="265">
        <v>66</v>
      </c>
      <c r="N208" s="325" t="s">
        <v>23</v>
      </c>
      <c r="O208" s="245" t="s">
        <v>338</v>
      </c>
      <c r="P208" s="278" t="s">
        <v>196</v>
      </c>
      <c r="Q208" s="78"/>
      <c r="R208" s="86"/>
      <c r="S208" s="78"/>
      <c r="T208" s="78"/>
      <c r="U208" s="80"/>
      <c r="V208" s="78"/>
      <c r="W208" s="97"/>
      <c r="X208" s="97"/>
      <c r="Y208" s="255"/>
      <c r="Z208" s="82"/>
      <c r="AA208" s="82"/>
      <c r="AB208" s="82"/>
      <c r="AC208" s="82"/>
      <c r="AD208" s="82"/>
    </row>
    <row r="209" spans="1:30" s="83" customFormat="1" ht="12.75" hidden="1">
      <c r="A209" s="78"/>
      <c r="B209" s="142"/>
      <c r="C209" s="79"/>
      <c r="D209" s="79"/>
      <c r="E209" s="78"/>
      <c r="F209" s="78"/>
      <c r="G209" s="80"/>
      <c r="H209" s="80"/>
      <c r="I209" s="80"/>
      <c r="J209" s="288"/>
      <c r="K209" s="289"/>
      <c r="L209" s="272" t="s">
        <v>410</v>
      </c>
      <c r="M209" s="265">
        <v>127</v>
      </c>
      <c r="N209" s="325" t="s">
        <v>366</v>
      </c>
      <c r="O209" s="245" t="s">
        <v>400</v>
      </c>
      <c r="P209" s="278" t="s">
        <v>19</v>
      </c>
      <c r="Q209" s="78"/>
      <c r="R209" s="86"/>
      <c r="S209" s="78"/>
      <c r="T209" s="78"/>
      <c r="U209" s="80"/>
      <c r="V209" s="78"/>
      <c r="W209" s="97"/>
      <c r="X209" s="97"/>
      <c r="Y209" s="255"/>
      <c r="Z209" s="82"/>
      <c r="AA209" s="82"/>
      <c r="AB209" s="82"/>
      <c r="AC209" s="82"/>
      <c r="AD209" s="82"/>
    </row>
    <row r="210" spans="1:30" s="83" customFormat="1" ht="12.75" hidden="1">
      <c r="A210" s="78"/>
      <c r="B210" s="142"/>
      <c r="C210" s="79"/>
      <c r="D210" s="79"/>
      <c r="E210" s="78"/>
      <c r="F210" s="78"/>
      <c r="G210" s="80"/>
      <c r="H210" s="80"/>
      <c r="I210" s="80"/>
      <c r="J210" s="296"/>
      <c r="K210" s="297"/>
      <c r="L210" s="272" t="s">
        <v>399</v>
      </c>
      <c r="M210" s="265">
        <v>140</v>
      </c>
      <c r="N210" s="325" t="s">
        <v>22</v>
      </c>
      <c r="O210" s="245" t="s">
        <v>347</v>
      </c>
      <c r="P210" s="278" t="s">
        <v>189</v>
      </c>
      <c r="Q210" s="78"/>
      <c r="R210" s="86"/>
      <c r="S210" s="78"/>
      <c r="T210" s="78"/>
      <c r="U210" s="80"/>
      <c r="V210" s="78"/>
      <c r="W210" s="97"/>
      <c r="X210" s="97"/>
      <c r="Y210" s="255"/>
      <c r="Z210" s="82"/>
      <c r="AA210" s="82"/>
      <c r="AB210" s="82"/>
      <c r="AC210" s="82"/>
      <c r="AD210" s="82"/>
    </row>
    <row r="211" spans="1:30" s="83" customFormat="1" ht="12.75" hidden="1">
      <c r="A211" s="78"/>
      <c r="B211" s="142"/>
      <c r="C211" s="79"/>
      <c r="D211" s="79"/>
      <c r="E211" s="78"/>
      <c r="F211" s="78"/>
      <c r="G211" s="80"/>
      <c r="H211" s="80"/>
      <c r="I211" s="80"/>
      <c r="J211" s="288"/>
      <c r="K211" s="289"/>
      <c r="L211" s="272" t="s">
        <v>251</v>
      </c>
      <c r="M211" s="265">
        <v>67</v>
      </c>
      <c r="N211" s="325" t="s">
        <v>331</v>
      </c>
      <c r="O211" s="245" t="s">
        <v>332</v>
      </c>
      <c r="P211" s="278" t="s">
        <v>193</v>
      </c>
      <c r="Q211" s="78"/>
      <c r="R211" s="86"/>
      <c r="S211" s="78"/>
      <c r="T211" s="78"/>
      <c r="U211" s="80"/>
      <c r="V211" s="78"/>
      <c r="W211" s="97"/>
      <c r="X211" s="97"/>
      <c r="Y211" s="255"/>
      <c r="Z211" s="82"/>
      <c r="AA211" s="82"/>
      <c r="AB211" s="82"/>
      <c r="AC211" s="82"/>
      <c r="AD211" s="82"/>
    </row>
    <row r="212" spans="1:30" s="83" customFormat="1" ht="12.75" hidden="1">
      <c r="A212" s="78"/>
      <c r="B212" s="142"/>
      <c r="C212" s="79"/>
      <c r="D212" s="79"/>
      <c r="E212" s="78"/>
      <c r="F212" s="78"/>
      <c r="G212" s="80"/>
      <c r="H212" s="80"/>
      <c r="I212" s="80"/>
      <c r="J212" s="288"/>
      <c r="K212" s="289"/>
      <c r="L212" s="272" t="s">
        <v>200</v>
      </c>
      <c r="M212" s="265">
        <v>103</v>
      </c>
      <c r="N212" s="325" t="s">
        <v>18</v>
      </c>
      <c r="O212" s="202" t="s">
        <v>344</v>
      </c>
      <c r="P212" s="351" t="s">
        <v>85</v>
      </c>
      <c r="Q212" s="78"/>
      <c r="R212" s="86"/>
      <c r="S212" s="78"/>
      <c r="T212" s="78"/>
      <c r="U212" s="80"/>
      <c r="V212" s="78"/>
      <c r="W212" s="97"/>
      <c r="X212" s="97"/>
      <c r="Y212" s="255"/>
      <c r="Z212" s="82"/>
      <c r="AA212" s="82"/>
      <c r="AB212" s="82"/>
      <c r="AC212" s="82"/>
      <c r="AD212" s="82"/>
    </row>
    <row r="213" spans="1:30" s="83" customFormat="1" ht="12.75" hidden="1">
      <c r="A213" s="78"/>
      <c r="B213" s="142"/>
      <c r="C213" s="79"/>
      <c r="D213" s="79"/>
      <c r="E213" s="78"/>
      <c r="F213" s="78"/>
      <c r="G213" s="80"/>
      <c r="H213" s="80"/>
      <c r="I213" s="80"/>
      <c r="J213" s="288"/>
      <c r="K213" s="289"/>
      <c r="L213" s="272" t="s">
        <v>267</v>
      </c>
      <c r="M213" s="265">
        <v>96</v>
      </c>
      <c r="N213" s="325" t="s">
        <v>335</v>
      </c>
      <c r="O213" s="245" t="s">
        <v>374</v>
      </c>
      <c r="P213" s="278" t="s">
        <v>337</v>
      </c>
      <c r="Q213" s="78"/>
      <c r="R213" s="86"/>
      <c r="S213" s="78"/>
      <c r="T213" s="78"/>
      <c r="U213" s="80"/>
      <c r="V213" s="78"/>
      <c r="W213" s="97"/>
      <c r="X213" s="97"/>
      <c r="Y213" s="255"/>
      <c r="Z213" s="82"/>
      <c r="AA213" s="82"/>
      <c r="AB213" s="82"/>
      <c r="AC213" s="82"/>
      <c r="AD213" s="82"/>
    </row>
    <row r="214" spans="1:30" s="83" customFormat="1" ht="12.75" hidden="1">
      <c r="A214" s="78"/>
      <c r="B214" s="142"/>
      <c r="C214" s="79"/>
      <c r="D214" s="79"/>
      <c r="E214" s="78"/>
      <c r="F214" s="78"/>
      <c r="G214" s="80"/>
      <c r="H214" s="80"/>
      <c r="I214" s="80"/>
      <c r="J214" s="288"/>
      <c r="K214" s="289"/>
      <c r="L214" s="272" t="s">
        <v>245</v>
      </c>
      <c r="M214" s="265">
        <v>68</v>
      </c>
      <c r="N214" s="325" t="s">
        <v>20</v>
      </c>
      <c r="O214" s="245" t="s">
        <v>390</v>
      </c>
      <c r="P214" s="278" t="s">
        <v>168</v>
      </c>
      <c r="Q214" s="78"/>
      <c r="R214" s="86"/>
      <c r="S214" s="78"/>
      <c r="T214" s="78"/>
      <c r="U214" s="80"/>
      <c r="V214" s="78"/>
      <c r="W214" s="97"/>
      <c r="X214" s="97"/>
      <c r="Y214" s="255"/>
      <c r="Z214" s="82"/>
      <c r="AA214" s="82"/>
      <c r="AB214" s="82"/>
      <c r="AC214" s="82"/>
      <c r="AD214" s="82"/>
    </row>
    <row r="215" spans="1:30" s="83" customFormat="1" ht="12.75" hidden="1">
      <c r="A215" s="78"/>
      <c r="B215" s="142"/>
      <c r="C215" s="79"/>
      <c r="D215" s="79"/>
      <c r="E215" s="78"/>
      <c r="F215" s="78"/>
      <c r="G215" s="80"/>
      <c r="H215" s="80"/>
      <c r="I215" s="80"/>
      <c r="J215" s="288"/>
      <c r="K215" s="289"/>
      <c r="L215" s="272" t="s">
        <v>223</v>
      </c>
      <c r="M215" s="265">
        <v>71</v>
      </c>
      <c r="N215" s="325" t="s">
        <v>23</v>
      </c>
      <c r="O215" s="245" t="s">
        <v>338</v>
      </c>
      <c r="P215" s="278" t="s">
        <v>196</v>
      </c>
      <c r="Q215" s="78"/>
      <c r="R215" s="86"/>
      <c r="S215" s="78"/>
      <c r="T215" s="78"/>
      <c r="U215" s="80"/>
      <c r="V215" s="78"/>
      <c r="W215" s="97"/>
      <c r="X215" s="97"/>
      <c r="Y215" s="255"/>
      <c r="Z215" s="82"/>
      <c r="AA215" s="82"/>
      <c r="AB215" s="82"/>
      <c r="AC215" s="82"/>
      <c r="AD215" s="82"/>
    </row>
    <row r="216" spans="1:30" s="83" customFormat="1" ht="12.75" hidden="1">
      <c r="A216" s="78"/>
      <c r="B216" s="142"/>
      <c r="C216" s="79"/>
      <c r="D216" s="79"/>
      <c r="E216" s="78"/>
      <c r="F216" s="78"/>
      <c r="G216" s="80"/>
      <c r="H216" s="80"/>
      <c r="I216" s="80"/>
      <c r="J216" s="286"/>
      <c r="K216" s="287"/>
      <c r="L216" s="272" t="s">
        <v>182</v>
      </c>
      <c r="M216" s="265">
        <v>77</v>
      </c>
      <c r="N216" s="325" t="s">
        <v>340</v>
      </c>
      <c r="O216" s="245" t="s">
        <v>355</v>
      </c>
      <c r="P216" s="278" t="s">
        <v>279</v>
      </c>
      <c r="Q216" s="78"/>
      <c r="R216" s="86"/>
      <c r="S216" s="78"/>
      <c r="T216" s="78"/>
      <c r="U216" s="80"/>
      <c r="V216" s="78"/>
      <c r="W216" s="97"/>
      <c r="X216" s="97"/>
      <c r="Y216" s="255"/>
      <c r="Z216" s="82"/>
      <c r="AA216" s="82"/>
      <c r="AB216" s="82"/>
      <c r="AC216" s="82"/>
      <c r="AD216" s="82"/>
    </row>
    <row r="217" spans="1:30" s="83" customFormat="1" ht="12" hidden="1">
      <c r="A217" s="78"/>
      <c r="B217" s="142"/>
      <c r="C217" s="79"/>
      <c r="D217" s="79"/>
      <c r="E217" s="78"/>
      <c r="F217" s="78"/>
      <c r="G217" s="80"/>
      <c r="H217" s="80"/>
      <c r="I217" s="80"/>
      <c r="J217" s="292"/>
      <c r="K217" s="300"/>
      <c r="L217" s="272" t="s">
        <v>236</v>
      </c>
      <c r="M217" s="265">
        <v>102</v>
      </c>
      <c r="N217" s="325" t="s">
        <v>25</v>
      </c>
      <c r="O217" s="245" t="s">
        <v>334</v>
      </c>
      <c r="P217" s="278" t="s">
        <v>201</v>
      </c>
      <c r="Q217" s="78"/>
      <c r="R217" s="86"/>
      <c r="S217" s="78"/>
      <c r="T217" s="78"/>
      <c r="U217" s="80"/>
      <c r="V217" s="78"/>
      <c r="W217" s="97"/>
      <c r="X217" s="97"/>
      <c r="Y217" s="255"/>
      <c r="Z217" s="82"/>
      <c r="AA217" s="82"/>
      <c r="AB217" s="82"/>
      <c r="AC217" s="82"/>
      <c r="AD217" s="82"/>
    </row>
    <row r="218" spans="1:30" s="83" customFormat="1" ht="12.75" hidden="1">
      <c r="A218" s="78"/>
      <c r="B218" s="142"/>
      <c r="C218" s="79"/>
      <c r="D218" s="79"/>
      <c r="E218" s="78"/>
      <c r="F218" s="78"/>
      <c r="G218" s="80"/>
      <c r="H218" s="80"/>
      <c r="I218" s="80"/>
      <c r="J218" s="288"/>
      <c r="K218" s="289"/>
      <c r="L218" s="272" t="s">
        <v>242</v>
      </c>
      <c r="M218" s="265">
        <v>99</v>
      </c>
      <c r="N218" s="325" t="s">
        <v>22</v>
      </c>
      <c r="O218" s="245" t="s">
        <v>349</v>
      </c>
      <c r="P218" s="278" t="s">
        <v>189</v>
      </c>
      <c r="Q218" s="78"/>
      <c r="R218" s="86"/>
      <c r="S218" s="78"/>
      <c r="T218" s="78"/>
      <c r="U218" s="80"/>
      <c r="V218" s="78"/>
      <c r="W218" s="97"/>
      <c r="X218" s="97"/>
      <c r="Y218" s="255"/>
      <c r="Z218" s="82"/>
      <c r="AA218" s="82"/>
      <c r="AB218" s="82"/>
      <c r="AC218" s="82"/>
      <c r="AD218" s="82"/>
    </row>
    <row r="219" spans="1:30" s="83" customFormat="1" ht="12.75" hidden="1">
      <c r="A219" s="78"/>
      <c r="B219" s="142"/>
      <c r="C219" s="79"/>
      <c r="D219" s="79"/>
      <c r="E219" s="78"/>
      <c r="F219" s="78"/>
      <c r="G219" s="80"/>
      <c r="H219" s="80"/>
      <c r="I219" s="80"/>
      <c r="J219" s="288"/>
      <c r="K219" s="289"/>
      <c r="L219" s="272" t="s">
        <v>235</v>
      </c>
      <c r="M219" s="265">
        <v>98</v>
      </c>
      <c r="N219" s="325" t="s">
        <v>25</v>
      </c>
      <c r="O219" s="245" t="s">
        <v>348</v>
      </c>
      <c r="P219" s="278" t="s">
        <v>201</v>
      </c>
      <c r="Q219" s="78"/>
      <c r="R219" s="86"/>
      <c r="S219" s="78"/>
      <c r="T219" s="78"/>
      <c r="U219" s="80"/>
      <c r="V219" s="78"/>
      <c r="W219" s="97"/>
      <c r="X219" s="97"/>
      <c r="Y219" s="255"/>
      <c r="Z219" s="82"/>
      <c r="AA219" s="82"/>
      <c r="AB219" s="82"/>
      <c r="AC219" s="82"/>
      <c r="AD219" s="82"/>
    </row>
    <row r="220" spans="1:30" s="83" customFormat="1" ht="12.75" hidden="1">
      <c r="A220" s="78"/>
      <c r="B220" s="142"/>
      <c r="C220" s="79"/>
      <c r="D220" s="79"/>
      <c r="E220" s="78"/>
      <c r="F220" s="78"/>
      <c r="G220" s="80"/>
      <c r="H220" s="80"/>
      <c r="I220" s="80"/>
      <c r="J220" s="288"/>
      <c r="K220" s="289"/>
      <c r="L220" s="272" t="s">
        <v>211</v>
      </c>
      <c r="M220" s="265">
        <v>72</v>
      </c>
      <c r="N220" s="325" t="s">
        <v>340</v>
      </c>
      <c r="O220" s="245" t="s">
        <v>355</v>
      </c>
      <c r="P220" s="278" t="s">
        <v>279</v>
      </c>
      <c r="Q220" s="78"/>
      <c r="R220" s="86"/>
      <c r="S220" s="78"/>
      <c r="T220" s="78"/>
      <c r="U220" s="80"/>
      <c r="V220" s="78"/>
      <c r="W220" s="97"/>
      <c r="X220" s="97"/>
      <c r="Y220" s="255"/>
      <c r="Z220" s="82"/>
      <c r="AA220" s="82"/>
      <c r="AB220" s="82"/>
      <c r="AC220" s="82"/>
      <c r="AD220" s="82"/>
    </row>
    <row r="221" spans="1:30" s="83" customFormat="1" ht="12.75" hidden="1">
      <c r="A221" s="78"/>
      <c r="B221" s="142"/>
      <c r="C221" s="79"/>
      <c r="D221" s="79"/>
      <c r="E221" s="78"/>
      <c r="F221" s="78"/>
      <c r="G221" s="80"/>
      <c r="H221" s="80"/>
      <c r="I221" s="80"/>
      <c r="J221" s="290"/>
      <c r="K221" s="291"/>
      <c r="L221" s="272" t="s">
        <v>183</v>
      </c>
      <c r="M221" s="265">
        <v>73</v>
      </c>
      <c r="N221" s="325" t="s">
        <v>25</v>
      </c>
      <c r="O221" s="245" t="s">
        <v>348</v>
      </c>
      <c r="P221" s="278" t="s">
        <v>201</v>
      </c>
      <c r="Q221" s="78"/>
      <c r="R221" s="86"/>
      <c r="S221" s="78"/>
      <c r="T221" s="78"/>
      <c r="U221" s="80"/>
      <c r="V221" s="78"/>
      <c r="W221" s="97"/>
      <c r="X221" s="97"/>
      <c r="Y221" s="255"/>
      <c r="Z221" s="82"/>
      <c r="AA221" s="82"/>
      <c r="AB221" s="82"/>
      <c r="AC221" s="82"/>
      <c r="AD221" s="82"/>
    </row>
    <row r="222" spans="1:30" s="83" customFormat="1" ht="12.75" hidden="1">
      <c r="A222" s="78"/>
      <c r="B222" s="142"/>
      <c r="C222" s="79"/>
      <c r="D222" s="79"/>
      <c r="E222" s="78"/>
      <c r="F222" s="78"/>
      <c r="G222" s="80"/>
      <c r="H222" s="80"/>
      <c r="I222" s="80"/>
      <c r="J222" s="288"/>
      <c r="K222" s="289"/>
      <c r="L222" s="272" t="s">
        <v>292</v>
      </c>
      <c r="M222" s="265">
        <v>138</v>
      </c>
      <c r="N222" s="325" t="s">
        <v>366</v>
      </c>
      <c r="O222" s="245" t="s">
        <v>400</v>
      </c>
      <c r="P222" s="278" t="s">
        <v>19</v>
      </c>
      <c r="Q222" s="78"/>
      <c r="R222" s="86"/>
      <c r="S222" s="78"/>
      <c r="T222" s="78"/>
      <c r="U222" s="80"/>
      <c r="V222" s="78"/>
      <c r="W222" s="97"/>
      <c r="X222" s="97"/>
      <c r="Y222" s="255"/>
      <c r="Z222" s="82"/>
      <c r="AA222" s="82"/>
      <c r="AB222" s="82"/>
      <c r="AC222" s="82"/>
      <c r="AD222" s="82"/>
    </row>
    <row r="223" spans="1:30" s="83" customFormat="1" ht="12.75" hidden="1">
      <c r="A223" s="78"/>
      <c r="B223" s="142"/>
      <c r="C223" s="79"/>
      <c r="D223" s="79"/>
      <c r="E223" s="78"/>
      <c r="F223" s="78"/>
      <c r="G223" s="80"/>
      <c r="H223" s="80"/>
      <c r="I223" s="80"/>
      <c r="J223" s="288"/>
      <c r="K223" s="289"/>
      <c r="L223" s="272" t="s">
        <v>233</v>
      </c>
      <c r="M223" s="265">
        <v>74</v>
      </c>
      <c r="N223" s="325" t="s">
        <v>25</v>
      </c>
      <c r="O223" s="245" t="s">
        <v>348</v>
      </c>
      <c r="P223" s="278" t="s">
        <v>201</v>
      </c>
      <c r="Q223" s="78"/>
      <c r="R223" s="86"/>
      <c r="S223" s="78"/>
      <c r="T223" s="78"/>
      <c r="U223" s="80"/>
      <c r="V223" s="78"/>
      <c r="W223" s="97"/>
      <c r="X223" s="97"/>
      <c r="Y223" s="255"/>
      <c r="Z223" s="82"/>
      <c r="AA223" s="82"/>
      <c r="AB223" s="82"/>
      <c r="AC223" s="82"/>
      <c r="AD223" s="82"/>
    </row>
    <row r="224" spans="1:30" s="83" customFormat="1" ht="12.75" hidden="1">
      <c r="A224" s="78"/>
      <c r="B224" s="142"/>
      <c r="C224" s="79"/>
      <c r="D224" s="79"/>
      <c r="E224" s="78"/>
      <c r="F224" s="78"/>
      <c r="G224" s="80"/>
      <c r="H224" s="80"/>
      <c r="I224" s="80"/>
      <c r="J224" s="288"/>
      <c r="K224" s="289"/>
      <c r="L224" s="272" t="s">
        <v>280</v>
      </c>
      <c r="M224" s="265">
        <v>76</v>
      </c>
      <c r="N224" s="325" t="s">
        <v>18</v>
      </c>
      <c r="O224" s="202" t="s">
        <v>401</v>
      </c>
      <c r="P224" s="351" t="s">
        <v>85</v>
      </c>
      <c r="Q224" s="78"/>
      <c r="R224" s="86"/>
      <c r="S224" s="78"/>
      <c r="T224" s="78"/>
      <c r="U224" s="80"/>
      <c r="V224" s="78"/>
      <c r="W224" s="97"/>
      <c r="X224" s="97"/>
      <c r="Y224" s="255"/>
      <c r="Z224" s="82"/>
      <c r="AA224" s="82"/>
      <c r="AB224" s="82"/>
      <c r="AC224" s="82"/>
      <c r="AD224" s="82"/>
    </row>
    <row r="225" spans="1:30" s="83" customFormat="1" ht="12.75" hidden="1">
      <c r="A225" s="78"/>
      <c r="B225" s="142"/>
      <c r="C225" s="79"/>
      <c r="D225" s="79"/>
      <c r="E225" s="78"/>
      <c r="F225" s="78"/>
      <c r="G225" s="80"/>
      <c r="H225" s="80"/>
      <c r="I225" s="80"/>
      <c r="J225" s="288"/>
      <c r="K225" s="289"/>
      <c r="L225" s="272" t="s">
        <v>411</v>
      </c>
      <c r="M225" s="265">
        <v>145</v>
      </c>
      <c r="N225" s="325" t="s">
        <v>22</v>
      </c>
      <c r="O225" s="245" t="s">
        <v>349</v>
      </c>
      <c r="P225" s="278" t="s">
        <v>189</v>
      </c>
      <c r="Q225" s="78"/>
      <c r="R225" s="86"/>
      <c r="S225" s="78"/>
      <c r="T225" s="78"/>
      <c r="U225" s="80"/>
      <c r="V225" s="78"/>
      <c r="W225" s="97"/>
      <c r="X225" s="97"/>
      <c r="Y225" s="255"/>
      <c r="Z225" s="82"/>
      <c r="AA225" s="82"/>
      <c r="AB225" s="82"/>
      <c r="AC225" s="82"/>
      <c r="AD225" s="82"/>
    </row>
    <row r="226" spans="1:30" s="83" customFormat="1" ht="12.75" hidden="1">
      <c r="A226" s="78"/>
      <c r="B226" s="142"/>
      <c r="C226" s="79"/>
      <c r="D226" s="79"/>
      <c r="E226" s="78"/>
      <c r="F226" s="78"/>
      <c r="G226" s="80"/>
      <c r="H226" s="80"/>
      <c r="I226" s="80"/>
      <c r="J226" s="288"/>
      <c r="K226" s="289"/>
      <c r="L226" s="272" t="s">
        <v>402</v>
      </c>
      <c r="M226" s="265">
        <v>117</v>
      </c>
      <c r="N226" s="325" t="s">
        <v>21</v>
      </c>
      <c r="O226" s="245" t="s">
        <v>403</v>
      </c>
      <c r="P226" s="278" t="s">
        <v>186</v>
      </c>
      <c r="Q226" s="78"/>
      <c r="R226" s="86"/>
      <c r="S226" s="78"/>
      <c r="T226" s="78"/>
      <c r="U226" s="80"/>
      <c r="V226" s="78"/>
      <c r="W226" s="97"/>
      <c r="X226" s="97"/>
      <c r="Y226" s="255"/>
      <c r="Z226" s="82"/>
      <c r="AA226" s="82"/>
      <c r="AB226" s="82"/>
      <c r="AC226" s="82"/>
      <c r="AD226" s="82"/>
    </row>
    <row r="227" spans="1:30" s="83" customFormat="1" ht="12.75" hidden="1">
      <c r="A227" s="78"/>
      <c r="B227" s="142"/>
      <c r="C227" s="79"/>
      <c r="D227" s="79"/>
      <c r="E227" s="78"/>
      <c r="F227" s="78"/>
      <c r="G227" s="80"/>
      <c r="H227" s="80"/>
      <c r="I227" s="80"/>
      <c r="J227" s="288"/>
      <c r="K227" s="289"/>
      <c r="L227" s="272" t="s">
        <v>234</v>
      </c>
      <c r="M227" s="265">
        <v>78</v>
      </c>
      <c r="N227" s="325" t="s">
        <v>25</v>
      </c>
      <c r="O227" s="267" t="s">
        <v>334</v>
      </c>
      <c r="P227" s="278" t="s">
        <v>201</v>
      </c>
      <c r="Q227" s="78"/>
      <c r="R227" s="86"/>
      <c r="S227" s="78"/>
      <c r="T227" s="78"/>
      <c r="U227" s="80"/>
      <c r="V227" s="78"/>
      <c r="W227" s="97"/>
      <c r="X227" s="97"/>
      <c r="Y227" s="255"/>
      <c r="Z227" s="82"/>
      <c r="AA227" s="82"/>
      <c r="AB227" s="82"/>
      <c r="AC227" s="82"/>
      <c r="AD227" s="82"/>
    </row>
    <row r="228" spans="1:30" s="83" customFormat="1" ht="12.75" hidden="1">
      <c r="A228" s="78"/>
      <c r="B228" s="142"/>
      <c r="C228" s="79"/>
      <c r="D228" s="79"/>
      <c r="E228" s="78"/>
      <c r="F228" s="78"/>
      <c r="G228" s="80"/>
      <c r="H228" s="80"/>
      <c r="I228" s="80"/>
      <c r="J228" s="288"/>
      <c r="K228" s="289"/>
      <c r="L228" s="272" t="s">
        <v>404</v>
      </c>
      <c r="M228" s="265">
        <v>108</v>
      </c>
      <c r="N228" s="325" t="s">
        <v>88</v>
      </c>
      <c r="O228" s="245" t="s">
        <v>352</v>
      </c>
      <c r="P228" s="278" t="s">
        <v>353</v>
      </c>
      <c r="Q228" s="78"/>
      <c r="R228" s="86"/>
      <c r="S228" s="78"/>
      <c r="T228" s="78"/>
      <c r="U228" s="80"/>
      <c r="V228" s="78"/>
      <c r="W228" s="97"/>
      <c r="X228" s="97"/>
      <c r="Y228" s="255"/>
      <c r="Z228" s="82"/>
      <c r="AA228" s="82"/>
      <c r="AB228" s="82"/>
      <c r="AC228" s="82"/>
      <c r="AD228" s="82"/>
    </row>
    <row r="229" spans="1:30" s="83" customFormat="1" ht="12.75" hidden="1">
      <c r="A229" s="78"/>
      <c r="B229" s="142"/>
      <c r="C229" s="79"/>
      <c r="D229" s="79"/>
      <c r="E229" s="78"/>
      <c r="F229" s="78"/>
      <c r="G229" s="80"/>
      <c r="H229" s="80"/>
      <c r="I229" s="80"/>
      <c r="J229" s="288"/>
      <c r="K229" s="289"/>
      <c r="L229" s="272" t="s">
        <v>405</v>
      </c>
      <c r="M229" s="265">
        <v>79</v>
      </c>
      <c r="N229" s="325" t="s">
        <v>340</v>
      </c>
      <c r="O229" s="245" t="s">
        <v>355</v>
      </c>
      <c r="P229" s="278" t="s">
        <v>279</v>
      </c>
      <c r="Q229" s="78"/>
      <c r="R229" s="86"/>
      <c r="S229" s="78"/>
      <c r="T229" s="78"/>
      <c r="U229" s="80"/>
      <c r="V229" s="78"/>
      <c r="W229" s="97"/>
      <c r="X229" s="97"/>
      <c r="Y229" s="255"/>
      <c r="Z229" s="82"/>
      <c r="AA229" s="82"/>
      <c r="AB229" s="82"/>
      <c r="AC229" s="82"/>
      <c r="AD229" s="82"/>
    </row>
    <row r="230" spans="1:30" s="83" customFormat="1" ht="12.75" hidden="1">
      <c r="A230" s="78"/>
      <c r="B230" s="142"/>
      <c r="C230" s="79"/>
      <c r="D230" s="79"/>
      <c r="E230" s="78"/>
      <c r="F230" s="78"/>
      <c r="G230" s="80"/>
      <c r="H230" s="80"/>
      <c r="I230" s="80"/>
      <c r="J230" s="288"/>
      <c r="K230" s="289"/>
      <c r="L230" s="272" t="s">
        <v>224</v>
      </c>
      <c r="M230" s="265">
        <v>80</v>
      </c>
      <c r="N230" s="325" t="s">
        <v>23</v>
      </c>
      <c r="O230" s="245" t="s">
        <v>338</v>
      </c>
      <c r="P230" s="278" t="s">
        <v>196</v>
      </c>
      <c r="Q230" s="78"/>
      <c r="R230" s="86"/>
      <c r="S230" s="78"/>
      <c r="T230" s="78"/>
      <c r="U230" s="80"/>
      <c r="V230" s="78"/>
      <c r="W230" s="97"/>
      <c r="X230" s="97"/>
      <c r="Y230" s="255"/>
      <c r="Z230" s="82"/>
      <c r="AA230" s="82"/>
      <c r="AB230" s="82"/>
      <c r="AC230" s="82"/>
      <c r="AD230" s="82"/>
    </row>
    <row r="231" spans="1:30" s="83" customFormat="1" ht="12.75" hidden="1">
      <c r="A231" s="78"/>
      <c r="B231" s="142"/>
      <c r="C231" s="79"/>
      <c r="D231" s="79"/>
      <c r="E231" s="78"/>
      <c r="F231" s="78"/>
      <c r="G231" s="80"/>
      <c r="H231" s="80"/>
      <c r="I231" s="80"/>
      <c r="J231" s="288"/>
      <c r="K231" s="289"/>
      <c r="L231" s="272" t="s">
        <v>28</v>
      </c>
      <c r="M231" s="265">
        <v>128</v>
      </c>
      <c r="N231" s="228" t="s">
        <v>18</v>
      </c>
      <c r="O231" s="228" t="s">
        <v>373</v>
      </c>
      <c r="P231" s="344" t="s">
        <v>85</v>
      </c>
      <c r="Q231" s="78"/>
      <c r="R231" s="86"/>
      <c r="S231" s="78"/>
      <c r="T231" s="78"/>
      <c r="U231" s="80"/>
      <c r="V231" s="78"/>
      <c r="W231" s="97"/>
      <c r="X231" s="97"/>
      <c r="Y231" s="255"/>
      <c r="Z231" s="82"/>
      <c r="AA231" s="82"/>
      <c r="AB231" s="82"/>
      <c r="AC231" s="82"/>
      <c r="AD231" s="82"/>
    </row>
    <row r="232" spans="1:30" s="83" customFormat="1" ht="12.75" hidden="1">
      <c r="A232" s="78"/>
      <c r="B232" s="142"/>
      <c r="C232" s="79"/>
      <c r="D232" s="79"/>
      <c r="E232" s="78"/>
      <c r="F232" s="78"/>
      <c r="G232" s="80"/>
      <c r="H232" s="80"/>
      <c r="I232" s="80"/>
      <c r="J232" s="288"/>
      <c r="K232" s="289"/>
      <c r="L232" s="272" t="s">
        <v>325</v>
      </c>
      <c r="M232" s="265">
        <v>901</v>
      </c>
      <c r="N232" s="228" t="s">
        <v>87</v>
      </c>
      <c r="O232" s="228" t="s">
        <v>87</v>
      </c>
      <c r="P232" s="344" t="s">
        <v>87</v>
      </c>
      <c r="Q232" s="78"/>
      <c r="R232" s="86"/>
      <c r="S232" s="78"/>
      <c r="T232" s="78"/>
      <c r="U232" s="80"/>
      <c r="V232" s="78"/>
      <c r="W232" s="97"/>
      <c r="X232" s="97"/>
      <c r="Y232" s="255"/>
      <c r="Z232" s="82"/>
      <c r="AA232" s="82"/>
      <c r="AB232" s="82"/>
      <c r="AC232" s="82"/>
      <c r="AD232" s="82"/>
    </row>
    <row r="233" spans="1:30" s="83" customFormat="1" ht="12.75" hidden="1">
      <c r="A233" s="78"/>
      <c r="B233" s="142"/>
      <c r="C233" s="79"/>
      <c r="D233" s="79"/>
      <c r="E233" s="78"/>
      <c r="F233" s="78"/>
      <c r="G233" s="80"/>
      <c r="H233" s="80"/>
      <c r="I233" s="80"/>
      <c r="J233" s="288"/>
      <c r="K233" s="289"/>
      <c r="L233" s="272" t="s">
        <v>326</v>
      </c>
      <c r="M233" s="265">
        <f>M232+1</f>
        <v>902</v>
      </c>
      <c r="N233" s="228" t="s">
        <v>87</v>
      </c>
      <c r="O233" s="228" t="s">
        <v>87</v>
      </c>
      <c r="P233" s="344" t="s">
        <v>87</v>
      </c>
      <c r="Q233" s="78"/>
      <c r="R233" s="86"/>
      <c r="S233" s="78"/>
      <c r="T233" s="78"/>
      <c r="U233" s="80"/>
      <c r="V233" s="78"/>
      <c r="W233" s="97"/>
      <c r="X233" s="97"/>
      <c r="Y233" s="255"/>
      <c r="Z233" s="82"/>
      <c r="AA233" s="82"/>
      <c r="AB233" s="82"/>
      <c r="AC233" s="82"/>
      <c r="AD233" s="82"/>
    </row>
    <row r="234" spans="1:30" s="83" customFormat="1" ht="12.75" hidden="1">
      <c r="A234" s="78"/>
      <c r="B234" s="142"/>
      <c r="C234" s="79"/>
      <c r="D234" s="79"/>
      <c r="E234" s="78"/>
      <c r="F234" s="78"/>
      <c r="G234" s="80"/>
      <c r="H234" s="80"/>
      <c r="I234" s="80"/>
      <c r="J234" s="288"/>
      <c r="K234" s="289"/>
      <c r="L234" s="272" t="s">
        <v>327</v>
      </c>
      <c r="M234" s="265">
        <f>M233+1</f>
        <v>903</v>
      </c>
      <c r="N234" s="228" t="s">
        <v>87</v>
      </c>
      <c r="O234" s="228" t="s">
        <v>87</v>
      </c>
      <c r="P234" s="344" t="s">
        <v>87</v>
      </c>
      <c r="Q234" s="78"/>
      <c r="R234" s="86"/>
      <c r="S234" s="78"/>
      <c r="T234" s="78"/>
      <c r="U234" s="80"/>
      <c r="V234" s="78"/>
      <c r="W234" s="97"/>
      <c r="X234" s="97"/>
      <c r="Y234" s="255"/>
      <c r="Z234" s="82"/>
      <c r="AA234" s="82"/>
      <c r="AB234" s="82"/>
      <c r="AC234" s="82"/>
      <c r="AD234" s="82"/>
    </row>
    <row r="235" spans="1:30" s="83" customFormat="1" ht="12.75" hidden="1">
      <c r="A235" s="78"/>
      <c r="B235" s="142"/>
      <c r="C235" s="79"/>
      <c r="D235" s="79"/>
      <c r="E235" s="78"/>
      <c r="F235" s="78"/>
      <c r="G235" s="80"/>
      <c r="H235" s="80"/>
      <c r="I235" s="80"/>
      <c r="J235" s="288"/>
      <c r="K235" s="289"/>
      <c r="L235" s="274" t="s">
        <v>328</v>
      </c>
      <c r="M235" s="275">
        <f>M234+1</f>
        <v>904</v>
      </c>
      <c r="N235" s="276" t="s">
        <v>87</v>
      </c>
      <c r="O235" s="276" t="s">
        <v>87</v>
      </c>
      <c r="P235" s="279" t="s">
        <v>87</v>
      </c>
      <c r="Q235" s="78"/>
      <c r="R235" s="86"/>
      <c r="S235" s="78"/>
      <c r="T235" s="78"/>
      <c r="U235" s="80"/>
      <c r="V235" s="78"/>
      <c r="W235" s="97"/>
      <c r="X235" s="97"/>
      <c r="Y235" s="255"/>
      <c r="Z235" s="82"/>
      <c r="AA235" s="82"/>
      <c r="AB235" s="82"/>
      <c r="AC235" s="82"/>
      <c r="AD235" s="82"/>
    </row>
    <row r="236" spans="1:30" s="83" customFormat="1" ht="12.75" hidden="1">
      <c r="A236" s="78"/>
      <c r="B236" s="79"/>
      <c r="C236" s="79"/>
      <c r="D236" s="79"/>
      <c r="E236" s="78"/>
      <c r="F236" s="78"/>
      <c r="G236" s="80"/>
      <c r="H236" s="80"/>
      <c r="I236" s="80"/>
      <c r="J236" s="288"/>
      <c r="K236" s="289"/>
      <c r="Q236" s="78"/>
      <c r="R236" s="86"/>
      <c r="S236" s="78"/>
      <c r="T236" s="78"/>
      <c r="U236" s="80"/>
      <c r="V236" s="78"/>
      <c r="W236" s="97"/>
      <c r="X236" s="97"/>
      <c r="Y236" s="255"/>
      <c r="Z236" s="82"/>
      <c r="AA236" s="82"/>
      <c r="AB236" s="82"/>
      <c r="AC236" s="82"/>
      <c r="AD236" s="82"/>
    </row>
    <row r="237" spans="1:30" s="116" customFormat="1" ht="12" hidden="1">
      <c r="A237" s="110"/>
      <c r="B237" s="109"/>
      <c r="C237" s="109"/>
      <c r="D237" s="109"/>
      <c r="E237" s="110"/>
      <c r="F237" s="110"/>
      <c r="G237" s="113"/>
      <c r="H237" s="113"/>
      <c r="I237" s="113"/>
      <c r="J237" s="113"/>
      <c r="K237" s="113"/>
      <c r="N237" s="114"/>
      <c r="O237" s="241"/>
      <c r="P237" s="109"/>
      <c r="Q237" s="110"/>
      <c r="R237" s="110"/>
      <c r="S237" s="78"/>
      <c r="T237" s="78"/>
      <c r="U237" s="80"/>
      <c r="V237" s="78"/>
      <c r="W237" s="97"/>
      <c r="X237" s="97"/>
      <c r="Y237" s="257"/>
      <c r="Z237" s="115"/>
      <c r="AA237" s="115"/>
      <c r="AB237" s="115"/>
      <c r="AC237" s="115"/>
      <c r="AD237" s="115"/>
    </row>
    <row r="238" spans="1:30" s="83" customFormat="1" ht="12.75">
      <c r="A238" s="78"/>
      <c r="B238" s="79"/>
      <c r="C238" s="79"/>
      <c r="D238" s="79"/>
      <c r="E238" s="78"/>
      <c r="F238" s="78"/>
      <c r="G238" s="80"/>
      <c r="H238" s="80"/>
      <c r="I238" s="80"/>
      <c r="J238" s="290"/>
      <c r="K238" s="291"/>
      <c r="N238" s="228"/>
      <c r="O238" s="79"/>
      <c r="P238" s="79"/>
      <c r="Q238" s="78"/>
      <c r="R238" s="86"/>
      <c r="S238" s="78"/>
      <c r="T238" s="78"/>
      <c r="U238" s="80"/>
      <c r="V238" s="78"/>
      <c r="W238" s="97"/>
      <c r="X238" s="97"/>
      <c r="Y238" s="255"/>
      <c r="Z238" s="82"/>
      <c r="AA238" s="82"/>
      <c r="AB238" s="82"/>
      <c r="AC238" s="82"/>
      <c r="AD238" s="82"/>
    </row>
    <row r="239" spans="1:30" s="83" customFormat="1" ht="12.75">
      <c r="A239" s="78"/>
      <c r="B239" s="79"/>
      <c r="C239" s="79"/>
      <c r="D239" s="79"/>
      <c r="E239" s="78"/>
      <c r="F239" s="78"/>
      <c r="G239" s="80"/>
      <c r="H239" s="80"/>
      <c r="I239" s="80"/>
      <c r="J239" s="288"/>
      <c r="K239" s="289"/>
      <c r="N239" s="228"/>
      <c r="O239" s="79"/>
      <c r="P239" s="79"/>
      <c r="Q239" s="78"/>
      <c r="R239" s="86"/>
      <c r="S239" s="78"/>
      <c r="T239" s="78"/>
      <c r="U239" s="80"/>
      <c r="V239" s="78"/>
      <c r="W239" s="97"/>
      <c r="X239" s="97"/>
      <c r="Y239" s="255"/>
      <c r="Z239" s="82"/>
      <c r="AA239" s="82"/>
      <c r="AB239" s="82"/>
      <c r="AC239" s="82"/>
      <c r="AD239" s="82"/>
    </row>
    <row r="240" spans="1:30" s="83" customFormat="1" ht="12.75">
      <c r="A240" s="78"/>
      <c r="B240" s="79"/>
      <c r="C240" s="79"/>
      <c r="D240" s="79"/>
      <c r="E240" s="78"/>
      <c r="F240" s="78"/>
      <c r="G240" s="80"/>
      <c r="H240" s="80"/>
      <c r="I240" s="80"/>
      <c r="J240" s="288"/>
      <c r="K240" s="289"/>
      <c r="N240" s="228"/>
      <c r="O240" s="79"/>
      <c r="P240" s="79"/>
      <c r="Q240" s="78"/>
      <c r="R240" s="86"/>
      <c r="S240" s="78"/>
      <c r="T240" s="78"/>
      <c r="U240" s="80"/>
      <c r="V240" s="78"/>
      <c r="W240" s="97"/>
      <c r="X240" s="97"/>
      <c r="Y240" s="255"/>
      <c r="Z240" s="82"/>
      <c r="AA240" s="82"/>
      <c r="AB240" s="82"/>
      <c r="AC240" s="82"/>
      <c r="AD240" s="82"/>
    </row>
    <row r="241" spans="1:30" s="83" customFormat="1" ht="12.75">
      <c r="A241" s="78"/>
      <c r="B241" s="79"/>
      <c r="C241" s="79"/>
      <c r="D241" s="79"/>
      <c r="E241" s="78"/>
      <c r="F241" s="78"/>
      <c r="G241" s="80"/>
      <c r="H241" s="80"/>
      <c r="I241" s="80"/>
      <c r="J241" s="288"/>
      <c r="K241" s="289"/>
      <c r="N241" s="228"/>
      <c r="O241" s="79"/>
      <c r="P241" s="79"/>
      <c r="Q241" s="78"/>
      <c r="R241" s="86"/>
      <c r="S241" s="78"/>
      <c r="T241" s="78"/>
      <c r="U241" s="80"/>
      <c r="V241" s="78"/>
      <c r="W241" s="97"/>
      <c r="X241" s="97"/>
      <c r="Y241" s="255"/>
      <c r="Z241" s="82"/>
      <c r="AA241" s="82"/>
      <c r="AB241" s="82"/>
      <c r="AC241" s="82"/>
      <c r="AD241" s="82"/>
    </row>
    <row r="242" spans="1:30" s="83" customFormat="1" ht="12.75">
      <c r="A242" s="78"/>
      <c r="B242" s="79"/>
      <c r="C242" s="79"/>
      <c r="D242" s="79"/>
      <c r="E242" s="78"/>
      <c r="F242" s="78"/>
      <c r="G242" s="80"/>
      <c r="H242" s="80"/>
      <c r="I242" s="80"/>
      <c r="J242" s="288"/>
      <c r="K242" s="289"/>
      <c r="N242" s="228"/>
      <c r="O242" s="79"/>
      <c r="P242" s="79"/>
      <c r="Q242" s="78"/>
      <c r="R242" s="86"/>
      <c r="S242" s="78"/>
      <c r="T242" s="78"/>
      <c r="U242" s="80"/>
      <c r="V242" s="78"/>
      <c r="W242" s="97"/>
      <c r="X242" s="97"/>
      <c r="Y242" s="255"/>
      <c r="Z242" s="82"/>
      <c r="AA242" s="82"/>
      <c r="AB242" s="82"/>
      <c r="AC242" s="82"/>
      <c r="AD242" s="82"/>
    </row>
    <row r="243" spans="1:30" s="83" customFormat="1" ht="12.75">
      <c r="A243" s="78"/>
      <c r="B243" s="79"/>
      <c r="C243" s="79"/>
      <c r="D243" s="79"/>
      <c r="E243" s="78"/>
      <c r="F243" s="78"/>
      <c r="G243" s="80"/>
      <c r="H243" s="80"/>
      <c r="I243" s="80"/>
      <c r="J243" s="288"/>
      <c r="K243" s="289"/>
      <c r="N243" s="228"/>
      <c r="O243" s="79"/>
      <c r="P243" s="79"/>
      <c r="Q243" s="78"/>
      <c r="R243" s="86"/>
      <c r="S243" s="78"/>
      <c r="T243" s="78"/>
      <c r="U243" s="80"/>
      <c r="V243" s="78"/>
      <c r="W243" s="97"/>
      <c r="X243" s="97"/>
      <c r="Y243" s="255"/>
      <c r="Z243" s="82"/>
      <c r="AA243" s="82"/>
      <c r="AB243" s="82"/>
      <c r="AC243" s="82"/>
      <c r="AD243" s="82"/>
    </row>
    <row r="244" spans="1:30" s="83" customFormat="1" ht="12.75">
      <c r="A244" s="78"/>
      <c r="B244" s="79"/>
      <c r="C244" s="79"/>
      <c r="D244" s="79"/>
      <c r="E244" s="78"/>
      <c r="F244" s="78"/>
      <c r="G244" s="80"/>
      <c r="H244" s="80"/>
      <c r="I244" s="80"/>
      <c r="J244" s="301"/>
      <c r="K244" s="302"/>
      <c r="N244" s="228"/>
      <c r="O244" s="79"/>
      <c r="P244" s="79"/>
      <c r="Q244" s="78"/>
      <c r="R244" s="86"/>
      <c r="S244" s="78"/>
      <c r="T244" s="78"/>
      <c r="U244" s="80"/>
      <c r="V244" s="78"/>
      <c r="W244" s="97"/>
      <c r="X244" s="97"/>
      <c r="Y244" s="255"/>
      <c r="Z244" s="82"/>
      <c r="AA244" s="82"/>
      <c r="AB244" s="82"/>
      <c r="AC244" s="82"/>
      <c r="AD244" s="82"/>
    </row>
    <row r="245" spans="1:30" s="83" customFormat="1" ht="12.75">
      <c r="A245" s="78"/>
      <c r="B245" s="79"/>
      <c r="C245" s="79"/>
      <c r="D245" s="79"/>
      <c r="E245" s="78"/>
      <c r="F245" s="78"/>
      <c r="G245" s="80"/>
      <c r="H245" s="80"/>
      <c r="I245" s="80"/>
      <c r="J245" s="288"/>
      <c r="K245" s="289"/>
      <c r="N245" s="228"/>
      <c r="O245" s="79"/>
      <c r="P245" s="79"/>
      <c r="Q245" s="78"/>
      <c r="R245" s="78"/>
      <c r="S245" s="78"/>
      <c r="T245" s="78"/>
      <c r="U245" s="80"/>
      <c r="V245" s="78"/>
      <c r="W245" s="97"/>
      <c r="X245" s="97"/>
      <c r="Y245" s="255"/>
      <c r="Z245" s="82"/>
      <c r="AA245" s="82"/>
      <c r="AB245" s="82"/>
      <c r="AC245" s="82"/>
      <c r="AD245" s="82"/>
    </row>
    <row r="246" spans="1:30" s="83" customFormat="1" ht="12.75">
      <c r="A246" s="78"/>
      <c r="B246" s="79"/>
      <c r="C246" s="79"/>
      <c r="D246" s="79"/>
      <c r="E246" s="78"/>
      <c r="F246" s="78"/>
      <c r="G246" s="80"/>
      <c r="H246" s="80"/>
      <c r="I246" s="80"/>
      <c r="J246" s="288"/>
      <c r="K246" s="289"/>
      <c r="N246" s="228"/>
      <c r="O246" s="79"/>
      <c r="P246" s="79"/>
      <c r="Q246" s="78"/>
      <c r="R246" s="78"/>
      <c r="S246" s="78"/>
      <c r="T246" s="78"/>
      <c r="U246" s="80"/>
      <c r="V246" s="78"/>
      <c r="W246" s="97"/>
      <c r="X246" s="97"/>
      <c r="Y246" s="255"/>
      <c r="Z246" s="82"/>
      <c r="AA246" s="82"/>
      <c r="AB246" s="82"/>
      <c r="AC246" s="82"/>
      <c r="AD246" s="82"/>
    </row>
    <row r="247" spans="1:30" s="83" customFormat="1" ht="12.75">
      <c r="A247" s="78"/>
      <c r="B247" s="79"/>
      <c r="C247" s="79"/>
      <c r="D247" s="79"/>
      <c r="E247" s="78"/>
      <c r="F247" s="78"/>
      <c r="G247" s="80"/>
      <c r="H247" s="80"/>
      <c r="I247" s="80"/>
      <c r="J247" s="288"/>
      <c r="K247" s="289"/>
      <c r="N247" s="228"/>
      <c r="O247" s="79"/>
      <c r="P247" s="79"/>
      <c r="Q247" s="78"/>
      <c r="R247" s="78"/>
      <c r="S247" s="78"/>
      <c r="T247" s="78"/>
      <c r="U247" s="80"/>
      <c r="V247" s="78"/>
      <c r="W247" s="97"/>
      <c r="X247" s="97"/>
      <c r="Y247" s="255"/>
      <c r="Z247" s="82"/>
      <c r="AA247" s="82"/>
      <c r="AB247" s="82"/>
      <c r="AC247" s="82"/>
      <c r="AD247" s="82"/>
    </row>
    <row r="248" spans="1:30" s="83" customFormat="1" ht="12.75">
      <c r="A248" s="78"/>
      <c r="B248" s="79"/>
      <c r="C248" s="79"/>
      <c r="D248" s="79"/>
      <c r="E248" s="78"/>
      <c r="F248" s="78"/>
      <c r="G248" s="80"/>
      <c r="H248" s="80"/>
      <c r="I248" s="80"/>
      <c r="J248" s="288"/>
      <c r="K248" s="289"/>
      <c r="N248" s="228"/>
      <c r="O248" s="79"/>
      <c r="P248" s="79"/>
      <c r="Q248" s="78"/>
      <c r="R248" s="78"/>
      <c r="S248" s="78"/>
      <c r="T248" s="78"/>
      <c r="U248" s="80"/>
      <c r="V248" s="78"/>
      <c r="W248" s="97"/>
      <c r="X248" s="97"/>
      <c r="Y248" s="255"/>
      <c r="Z248" s="82"/>
      <c r="AA248" s="82"/>
      <c r="AB248" s="82"/>
      <c r="AC248" s="82"/>
      <c r="AD248" s="82"/>
    </row>
    <row r="249" spans="1:30" s="83" customFormat="1" ht="12.75">
      <c r="A249" s="78"/>
      <c r="B249" s="79"/>
      <c r="C249" s="79"/>
      <c r="D249" s="79"/>
      <c r="E249" s="78"/>
      <c r="F249" s="78"/>
      <c r="G249" s="80"/>
      <c r="H249" s="80"/>
      <c r="I249" s="80"/>
      <c r="J249" s="288"/>
      <c r="K249" s="289"/>
      <c r="N249" s="228"/>
      <c r="O249" s="79"/>
      <c r="P249" s="79"/>
      <c r="Q249" s="78"/>
      <c r="R249" s="78"/>
      <c r="S249" s="78"/>
      <c r="T249" s="78"/>
      <c r="U249" s="80"/>
      <c r="V249" s="78"/>
      <c r="W249" s="97"/>
      <c r="X249" s="97"/>
      <c r="Y249" s="255"/>
      <c r="Z249" s="82"/>
      <c r="AA249" s="82"/>
      <c r="AB249" s="82"/>
      <c r="AC249" s="82"/>
      <c r="AD249" s="82"/>
    </row>
    <row r="250" spans="1:30" s="83" customFormat="1" ht="12.75">
      <c r="A250" s="78"/>
      <c r="B250" s="79"/>
      <c r="C250" s="79"/>
      <c r="D250" s="79"/>
      <c r="E250" s="78"/>
      <c r="F250" s="78"/>
      <c r="G250" s="80"/>
      <c r="H250" s="80"/>
      <c r="I250" s="80"/>
      <c r="J250" s="288"/>
      <c r="K250" s="289"/>
      <c r="N250" s="79"/>
      <c r="O250" s="79"/>
      <c r="P250" s="79"/>
      <c r="Q250" s="78"/>
      <c r="R250" s="78"/>
      <c r="S250" s="78"/>
      <c r="T250" s="78"/>
      <c r="U250" s="80"/>
      <c r="V250" s="78"/>
      <c r="W250" s="97"/>
      <c r="X250" s="97"/>
      <c r="Y250" s="255"/>
      <c r="Z250" s="82"/>
      <c r="AA250" s="82"/>
      <c r="AB250" s="82"/>
      <c r="AC250" s="82"/>
      <c r="AD250" s="82"/>
    </row>
    <row r="251" spans="1:30" s="83" customFormat="1" ht="12.75">
      <c r="A251" s="78"/>
      <c r="B251" s="79"/>
      <c r="C251" s="79"/>
      <c r="D251" s="79"/>
      <c r="E251" s="78"/>
      <c r="F251" s="78"/>
      <c r="G251" s="80"/>
      <c r="H251" s="80"/>
      <c r="I251" s="80"/>
      <c r="J251" s="288"/>
      <c r="K251" s="289"/>
      <c r="N251" s="79"/>
      <c r="O251" s="79"/>
      <c r="P251" s="79"/>
      <c r="Q251" s="78"/>
      <c r="R251" s="78"/>
      <c r="S251" s="78"/>
      <c r="T251" s="78"/>
      <c r="U251" s="80"/>
      <c r="V251" s="78"/>
      <c r="W251" s="97"/>
      <c r="X251" s="97"/>
      <c r="Y251" s="255"/>
      <c r="Z251" s="82"/>
      <c r="AA251" s="82"/>
      <c r="AB251" s="82"/>
      <c r="AC251" s="82"/>
      <c r="AD251" s="82"/>
    </row>
    <row r="252" spans="1:30" s="83" customFormat="1" ht="12.75">
      <c r="A252" s="78"/>
      <c r="B252" s="79"/>
      <c r="C252" s="79"/>
      <c r="D252" s="79"/>
      <c r="E252" s="78"/>
      <c r="F252" s="78"/>
      <c r="G252" s="80"/>
      <c r="H252" s="80"/>
      <c r="I252" s="80"/>
      <c r="J252" s="288"/>
      <c r="K252" s="289"/>
      <c r="N252" s="79"/>
      <c r="O252" s="79"/>
      <c r="P252" s="79"/>
      <c r="Q252" s="78"/>
      <c r="R252" s="78"/>
      <c r="S252" s="78"/>
      <c r="T252" s="78"/>
      <c r="U252" s="80"/>
      <c r="V252" s="78"/>
      <c r="W252" s="97"/>
      <c r="X252" s="97"/>
      <c r="Y252" s="255"/>
      <c r="Z252" s="82"/>
      <c r="AA252" s="82"/>
      <c r="AB252" s="82"/>
      <c r="AC252" s="82"/>
      <c r="AD252" s="82"/>
    </row>
    <row r="253" spans="1:30" s="83" customFormat="1" ht="12.75">
      <c r="A253" s="78"/>
      <c r="B253" s="79"/>
      <c r="C253" s="79"/>
      <c r="D253" s="79"/>
      <c r="E253" s="78"/>
      <c r="F253" s="78"/>
      <c r="G253" s="80"/>
      <c r="H253" s="80"/>
      <c r="I253" s="80"/>
      <c r="J253" s="288"/>
      <c r="K253" s="289"/>
      <c r="N253" s="79"/>
      <c r="O253" s="79"/>
      <c r="P253" s="79"/>
      <c r="Q253" s="78"/>
      <c r="R253" s="78"/>
      <c r="S253" s="78"/>
      <c r="T253" s="78"/>
      <c r="U253" s="80"/>
      <c r="V253" s="78"/>
      <c r="W253" s="97"/>
      <c r="X253" s="97"/>
      <c r="Y253" s="255"/>
      <c r="Z253" s="82"/>
      <c r="AA253" s="82"/>
      <c r="AB253" s="82"/>
      <c r="AC253" s="82"/>
      <c r="AD253" s="82"/>
    </row>
    <row r="254" spans="1:30" s="83" customFormat="1" ht="12.75">
      <c r="A254" s="78"/>
      <c r="B254" s="79"/>
      <c r="C254" s="79"/>
      <c r="D254" s="79"/>
      <c r="E254" s="78"/>
      <c r="F254" s="78"/>
      <c r="G254" s="80"/>
      <c r="H254" s="80"/>
      <c r="I254" s="80"/>
      <c r="J254" s="288"/>
      <c r="K254" s="289"/>
      <c r="N254" s="79"/>
      <c r="O254" s="79"/>
      <c r="P254" s="79"/>
      <c r="Q254" s="78"/>
      <c r="R254" s="78"/>
      <c r="S254" s="78"/>
      <c r="T254" s="78"/>
      <c r="U254" s="80"/>
      <c r="V254" s="78"/>
      <c r="W254" s="97"/>
      <c r="X254" s="97"/>
      <c r="Y254" s="255"/>
      <c r="Z254" s="82"/>
      <c r="AA254" s="82"/>
      <c r="AB254" s="82"/>
      <c r="AC254" s="82"/>
      <c r="AD254" s="82"/>
    </row>
    <row r="255" spans="1:30" s="197" customFormat="1" ht="12.75">
      <c r="A255" s="86"/>
      <c r="B255" s="117"/>
      <c r="C255" s="117"/>
      <c r="D255" s="117"/>
      <c r="E255" s="86"/>
      <c r="F255" s="86"/>
      <c r="G255" s="208"/>
      <c r="H255" s="208"/>
      <c r="I255" s="208"/>
      <c r="J255" s="288"/>
      <c r="K255" s="289"/>
      <c r="N255" s="117"/>
      <c r="O255" s="117"/>
      <c r="P255" s="117"/>
      <c r="Q255" s="86"/>
      <c r="R255" s="86"/>
      <c r="S255" s="78"/>
      <c r="T255" s="78"/>
      <c r="U255" s="80"/>
      <c r="V255" s="78"/>
      <c r="W255" s="97"/>
      <c r="X255" s="97"/>
      <c r="Y255" s="258"/>
      <c r="Z255" s="235"/>
      <c r="AA255" s="235"/>
      <c r="AB255" s="235"/>
      <c r="AC255" s="235"/>
      <c r="AD255" s="235"/>
    </row>
    <row r="256" spans="1:30" s="197" customFormat="1" ht="12">
      <c r="A256" s="86"/>
      <c r="B256" s="117"/>
      <c r="C256" s="117"/>
      <c r="D256" s="117"/>
      <c r="E256" s="86"/>
      <c r="F256" s="86"/>
      <c r="G256" s="208"/>
      <c r="H256" s="208"/>
      <c r="I256" s="208"/>
      <c r="J256" s="292"/>
      <c r="K256" s="300"/>
      <c r="N256" s="228"/>
      <c r="O256" s="117"/>
      <c r="P256" s="117"/>
      <c r="Q256" s="86"/>
      <c r="R256" s="86"/>
      <c r="S256" s="78"/>
      <c r="T256" s="78"/>
      <c r="U256" s="80"/>
      <c r="V256" s="78"/>
      <c r="W256" s="97"/>
      <c r="X256" s="97"/>
      <c r="Y256" s="258"/>
      <c r="Z256" s="235"/>
      <c r="AA256" s="235"/>
      <c r="AB256" s="235"/>
      <c r="AC256" s="235"/>
      <c r="AD256" s="235"/>
    </row>
    <row r="257" spans="1:30" s="197" customFormat="1" ht="12.75">
      <c r="A257" s="86"/>
      <c r="B257" s="117"/>
      <c r="C257" s="117"/>
      <c r="D257" s="117"/>
      <c r="E257" s="86"/>
      <c r="F257" s="86"/>
      <c r="G257" s="208"/>
      <c r="H257" s="208"/>
      <c r="I257" s="208"/>
      <c r="J257" s="288"/>
      <c r="K257" s="289"/>
      <c r="N257" s="228"/>
      <c r="O257" s="117"/>
      <c r="P257" s="117"/>
      <c r="Q257" s="132"/>
      <c r="R257" s="86"/>
      <c r="S257" s="78"/>
      <c r="T257" s="78"/>
      <c r="U257" s="80"/>
      <c r="V257" s="78"/>
      <c r="W257" s="97"/>
      <c r="X257" s="97"/>
      <c r="Y257" s="258"/>
      <c r="Z257" s="235"/>
      <c r="AA257" s="235"/>
      <c r="AB257" s="235"/>
      <c r="AC257" s="235"/>
      <c r="AD257" s="235"/>
    </row>
    <row r="258" spans="1:30" s="197" customFormat="1" ht="12.75">
      <c r="A258" s="86"/>
      <c r="B258" s="117"/>
      <c r="C258" s="117"/>
      <c r="D258" s="117"/>
      <c r="E258" s="86"/>
      <c r="F258" s="86"/>
      <c r="G258" s="208"/>
      <c r="H258" s="208"/>
      <c r="I258" s="208"/>
      <c r="J258" s="292"/>
      <c r="K258" s="289"/>
      <c r="N258" s="228"/>
      <c r="O258" s="117"/>
      <c r="P258" s="117"/>
      <c r="Q258" s="132"/>
      <c r="R258" s="86"/>
      <c r="S258" s="78"/>
      <c r="T258" s="78"/>
      <c r="U258" s="80"/>
      <c r="V258" s="78"/>
      <c r="W258" s="97"/>
      <c r="X258" s="97"/>
      <c r="Y258" s="258"/>
      <c r="Z258" s="235"/>
      <c r="AA258" s="235"/>
      <c r="AB258" s="235"/>
      <c r="AC258" s="235"/>
      <c r="AD258" s="235"/>
    </row>
    <row r="259" spans="1:30" s="138" customFormat="1" ht="12.75">
      <c r="A259" s="132"/>
      <c r="B259" s="237"/>
      <c r="C259" s="237"/>
      <c r="D259" s="237"/>
      <c r="E259" s="238"/>
      <c r="F259" s="238"/>
      <c r="G259" s="236"/>
      <c r="H259" s="236"/>
      <c r="I259" s="236"/>
      <c r="J259" s="288"/>
      <c r="K259" s="289"/>
      <c r="L259" s="117"/>
      <c r="M259" s="117"/>
      <c r="N259" s="117"/>
      <c r="O259" s="117"/>
      <c r="P259" s="117"/>
      <c r="Q259" s="132"/>
      <c r="R259" s="86"/>
      <c r="S259" s="78"/>
      <c r="T259" s="78"/>
      <c r="U259" s="80"/>
      <c r="V259" s="78"/>
      <c r="W259" s="97"/>
      <c r="X259" s="97"/>
      <c r="Y259" s="259"/>
      <c r="Z259" s="240"/>
      <c r="AA259" s="240"/>
      <c r="AB259" s="240"/>
      <c r="AC259" s="240"/>
      <c r="AD259" s="240"/>
    </row>
    <row r="260" spans="1:30" s="138" customFormat="1" ht="12.75">
      <c r="A260" s="132"/>
      <c r="B260" s="237"/>
      <c r="C260" s="237"/>
      <c r="D260" s="237"/>
      <c r="E260" s="238"/>
      <c r="F260" s="238"/>
      <c r="G260" s="236"/>
      <c r="H260" s="236"/>
      <c r="I260" s="236"/>
      <c r="J260" s="290"/>
      <c r="K260" s="291"/>
      <c r="L260" s="77"/>
      <c r="M260" s="86"/>
      <c r="N260" s="228"/>
      <c r="O260" s="237"/>
      <c r="P260" s="237"/>
      <c r="Q260" s="132"/>
      <c r="R260" s="86"/>
      <c r="S260" s="78"/>
      <c r="T260" s="78"/>
      <c r="U260" s="80"/>
      <c r="V260" s="78"/>
      <c r="W260" s="97"/>
      <c r="X260" s="97"/>
      <c r="Y260" s="259"/>
      <c r="Z260" s="240"/>
      <c r="AA260" s="240"/>
      <c r="AB260" s="240"/>
      <c r="AC260" s="240"/>
      <c r="AD260" s="240"/>
    </row>
    <row r="261" spans="1:30" s="138" customFormat="1" ht="12.75">
      <c r="A261" s="132"/>
      <c r="B261" s="237"/>
      <c r="C261" s="237"/>
      <c r="D261" s="237"/>
      <c r="E261" s="238"/>
      <c r="F261" s="238"/>
      <c r="G261" s="236"/>
      <c r="H261" s="236"/>
      <c r="I261" s="236"/>
      <c r="J261" s="239"/>
      <c r="K261" s="132"/>
      <c r="L261" s="77"/>
      <c r="M261" s="92"/>
      <c r="N261" s="228"/>
      <c r="O261" s="237"/>
      <c r="P261" s="237"/>
      <c r="Q261" s="132"/>
      <c r="R261" s="86"/>
      <c r="S261" s="78"/>
      <c r="T261" s="78"/>
      <c r="U261" s="80"/>
      <c r="V261" s="78"/>
      <c r="W261" s="97"/>
      <c r="X261" s="97"/>
      <c r="Y261" s="259"/>
      <c r="Z261" s="240"/>
      <c r="AA261" s="240"/>
      <c r="AB261" s="240"/>
      <c r="AC261" s="240"/>
      <c r="AD261" s="240"/>
    </row>
    <row r="262" spans="5:23" ht="12.75">
      <c r="E262" s="10"/>
      <c r="J262" s="239"/>
      <c r="K262" s="132"/>
      <c r="L262" s="77"/>
      <c r="M262" s="92"/>
      <c r="N262" s="228"/>
      <c r="S262" s="78"/>
      <c r="T262" s="78"/>
      <c r="U262" s="80"/>
      <c r="V262" s="78"/>
      <c r="W262" s="97"/>
    </row>
    <row r="263" spans="5:24" ht="12.75">
      <c r="E263" s="10"/>
      <c r="J263" s="239"/>
      <c r="K263" s="132"/>
      <c r="L263" s="77"/>
      <c r="M263" s="92"/>
      <c r="N263" s="233"/>
      <c r="S263" s="86"/>
      <c r="T263" s="86"/>
      <c r="U263" s="208"/>
      <c r="V263" s="86"/>
      <c r="W263" s="234"/>
      <c r="X263" s="234"/>
    </row>
    <row r="264" spans="5:24" ht="12.75">
      <c r="E264" s="10"/>
      <c r="J264" s="239"/>
      <c r="K264" s="132"/>
      <c r="L264" s="202"/>
      <c r="M264" s="201"/>
      <c r="N264" s="233"/>
      <c r="S264" s="86"/>
      <c r="T264" s="86"/>
      <c r="U264" s="208"/>
      <c r="V264" s="86"/>
      <c r="W264" s="234"/>
      <c r="X264" s="234"/>
    </row>
    <row r="265" spans="5:24" ht="12.75">
      <c r="E265" s="10"/>
      <c r="J265" s="239"/>
      <c r="K265" s="132"/>
      <c r="L265" s="202"/>
      <c r="M265" s="201"/>
      <c r="N265" s="233"/>
      <c r="S265" s="132"/>
      <c r="T265" s="132"/>
      <c r="U265" s="236"/>
      <c r="V265" s="86"/>
      <c r="W265" s="234"/>
      <c r="X265" s="234"/>
    </row>
    <row r="266" spans="5:24" ht="12.75">
      <c r="E266" s="10"/>
      <c r="J266" s="239"/>
      <c r="K266" s="132"/>
      <c r="L266" s="202"/>
      <c r="M266" s="201"/>
      <c r="N266" s="233"/>
      <c r="S266" s="132"/>
      <c r="T266" s="132"/>
      <c r="U266" s="236"/>
      <c r="V266" s="86"/>
      <c r="W266" s="234"/>
      <c r="X266" s="234"/>
    </row>
    <row r="267" spans="5:24" ht="12.75">
      <c r="E267" s="10"/>
      <c r="K267" s="13"/>
      <c r="L267" s="202"/>
      <c r="M267" s="201"/>
      <c r="N267" s="233"/>
      <c r="S267" s="132"/>
      <c r="T267" s="132"/>
      <c r="U267" s="236"/>
      <c r="V267" s="86"/>
      <c r="W267" s="234"/>
      <c r="X267" s="234"/>
    </row>
    <row r="268" spans="5:24" ht="12.75">
      <c r="E268" s="10"/>
      <c r="K268" s="13"/>
      <c r="L268" s="202"/>
      <c r="M268" s="201"/>
      <c r="N268" s="233"/>
      <c r="S268" s="132"/>
      <c r="T268" s="132"/>
      <c r="U268" s="236"/>
      <c r="V268" s="86"/>
      <c r="W268" s="234"/>
      <c r="X268" s="234"/>
    </row>
    <row r="269" spans="5:24" ht="12.75">
      <c r="E269" s="10"/>
      <c r="K269" s="13"/>
      <c r="L269" s="202"/>
      <c r="M269" s="201"/>
      <c r="N269" s="233"/>
      <c r="S269" s="132"/>
      <c r="T269" s="132"/>
      <c r="U269" s="236"/>
      <c r="V269" s="86"/>
      <c r="W269" s="234"/>
      <c r="X269" s="234"/>
    </row>
    <row r="270" spans="5:23" ht="12.75">
      <c r="E270" s="10"/>
      <c r="K270" s="13"/>
      <c r="L270" s="202"/>
      <c r="M270" s="201"/>
      <c r="N270" s="233"/>
      <c r="V270" s="78"/>
      <c r="W270" s="97"/>
    </row>
    <row r="271" spans="5:23" ht="12.75">
      <c r="E271" s="10"/>
      <c r="K271" s="13"/>
      <c r="L271" s="202"/>
      <c r="M271" s="201"/>
      <c r="N271" s="233"/>
      <c r="V271" s="78"/>
      <c r="W271" s="97"/>
    </row>
    <row r="272" spans="5:23" ht="12.75">
      <c r="E272" s="10"/>
      <c r="K272" s="13"/>
      <c r="L272" s="202"/>
      <c r="M272" s="201"/>
      <c r="V272" s="78"/>
      <c r="W272" s="97"/>
    </row>
    <row r="273" spans="5:23" ht="12.75">
      <c r="E273" s="10"/>
      <c r="K273" s="13"/>
      <c r="V273" s="78"/>
      <c r="W273" s="97"/>
    </row>
    <row r="274" spans="5:23" ht="12.75">
      <c r="E274" s="10"/>
      <c r="K274" s="13"/>
      <c r="V274" s="78"/>
      <c r="W274" s="97"/>
    </row>
    <row r="275" spans="5:23" ht="12.75">
      <c r="E275" s="10"/>
      <c r="K275" s="13"/>
      <c r="V275" s="78"/>
      <c r="W275" s="97"/>
    </row>
    <row r="276" spans="5:23" ht="12.75">
      <c r="E276" s="10"/>
      <c r="K276" s="13"/>
      <c r="V276" s="78"/>
      <c r="W276" s="97"/>
    </row>
    <row r="277" spans="5:23" ht="12.75">
      <c r="E277" s="10"/>
      <c r="K277" s="13"/>
      <c r="V277" s="78"/>
      <c r="W277" s="97"/>
    </row>
    <row r="278" spans="5:23" ht="12.75">
      <c r="E278" s="10"/>
      <c r="K278" s="13"/>
      <c r="V278" s="78"/>
      <c r="W278" s="97"/>
    </row>
    <row r="279" spans="5:23" ht="12.75">
      <c r="E279" s="10"/>
      <c r="K279" s="13"/>
      <c r="V279" s="78"/>
      <c r="W279" s="97"/>
    </row>
    <row r="280" spans="5:23" ht="12.75">
      <c r="E280" s="10"/>
      <c r="K280" s="13"/>
      <c r="V280" s="78"/>
      <c r="W280" s="97"/>
    </row>
    <row r="281" spans="5:23" ht="12.75">
      <c r="E281" s="10"/>
      <c r="K281" s="13"/>
      <c r="V281" s="78"/>
      <c r="W281" s="97"/>
    </row>
    <row r="282" spans="5:23" ht="12.75">
      <c r="E282" s="10"/>
      <c r="K282" s="13"/>
      <c r="V282" s="78"/>
      <c r="W282" s="97"/>
    </row>
    <row r="283" spans="5:23" ht="12.75">
      <c r="E283" s="10"/>
      <c r="K283" s="13"/>
      <c r="V283" s="78"/>
      <c r="W283" s="97"/>
    </row>
    <row r="284" spans="5:23" ht="12.75">
      <c r="E284" s="10"/>
      <c r="K284" s="13"/>
      <c r="V284" s="78"/>
      <c r="W284" s="97"/>
    </row>
    <row r="285" spans="5:23" ht="12.75">
      <c r="E285" s="10"/>
      <c r="K285" s="13"/>
      <c r="V285" s="78"/>
      <c r="W285" s="97"/>
    </row>
    <row r="286" spans="5:23" ht="12.75">
      <c r="E286" s="10"/>
      <c r="K286" s="13"/>
      <c r="V286" s="78"/>
      <c r="W286" s="97"/>
    </row>
    <row r="287" spans="5:23" ht="12.75">
      <c r="E287" s="10"/>
      <c r="K287" s="13"/>
      <c r="V287" s="78"/>
      <c r="W287" s="97"/>
    </row>
    <row r="288" spans="5:23" ht="12.75">
      <c r="E288" s="10"/>
      <c r="K288" s="13"/>
      <c r="V288" s="78"/>
      <c r="W288" s="97"/>
    </row>
    <row r="289" spans="5:23" ht="12.75">
      <c r="E289" s="10"/>
      <c r="K289" s="13"/>
      <c r="V289" s="78"/>
      <c r="W289" s="97"/>
    </row>
    <row r="290" spans="5:23" ht="12.75">
      <c r="E290" s="10"/>
      <c r="K290" s="13"/>
      <c r="V290" s="78"/>
      <c r="W290" s="97"/>
    </row>
    <row r="291" spans="5:23" ht="12.75">
      <c r="E291" s="10"/>
      <c r="K291" s="13"/>
      <c r="V291" s="78"/>
      <c r="W291" s="97"/>
    </row>
    <row r="292" spans="5:23" ht="12.75">
      <c r="E292" s="10"/>
      <c r="K292" s="13"/>
      <c r="V292" s="78"/>
      <c r="W292" s="97"/>
    </row>
    <row r="293" spans="5:23" ht="12.75">
      <c r="E293" s="10"/>
      <c r="K293" s="13"/>
      <c r="V293" s="78"/>
      <c r="W293" s="97"/>
    </row>
    <row r="294" spans="5:23" ht="12.75">
      <c r="E294" s="10"/>
      <c r="K294" s="13"/>
      <c r="V294" s="78"/>
      <c r="W294" s="97"/>
    </row>
    <row r="295" spans="5:23" ht="12.75">
      <c r="E295" s="10"/>
      <c r="K295" s="13"/>
      <c r="V295" s="78"/>
      <c r="W295" s="97"/>
    </row>
    <row r="296" spans="5:23" ht="12.75">
      <c r="E296" s="10"/>
      <c r="K296" s="13"/>
      <c r="V296" s="78"/>
      <c r="W296" s="97"/>
    </row>
    <row r="297" spans="5:23" ht="12.75">
      <c r="E297" s="10"/>
      <c r="K297" s="13"/>
      <c r="V297" s="78"/>
      <c r="W297" s="97"/>
    </row>
    <row r="298" spans="5:23" ht="12.75">
      <c r="E298" s="10"/>
      <c r="K298" s="13"/>
      <c r="V298" s="78"/>
      <c r="W298" s="97"/>
    </row>
    <row r="299" spans="5:23" ht="12.75">
      <c r="E299" s="10"/>
      <c r="K299" s="13"/>
      <c r="V299" s="78"/>
      <c r="W299" s="97"/>
    </row>
    <row r="300" spans="5:23" ht="12.75">
      <c r="E300" s="10"/>
      <c r="K300" s="13"/>
      <c r="V300" s="78"/>
      <c r="W300" s="97"/>
    </row>
    <row r="301" spans="5:23" ht="12.75">
      <c r="E301" s="10"/>
      <c r="K301" s="13"/>
      <c r="V301" s="78"/>
      <c r="W301" s="97"/>
    </row>
    <row r="302" spans="5:23" ht="12.75">
      <c r="E302" s="10"/>
      <c r="K302" s="13"/>
      <c r="V302" s="78"/>
      <c r="W302" s="97"/>
    </row>
    <row r="303" spans="5:23" ht="12.75">
      <c r="E303" s="10"/>
      <c r="K303" s="13"/>
      <c r="V303" s="78"/>
      <c r="W303" s="97"/>
    </row>
    <row r="304" spans="5:23" ht="12.75">
      <c r="E304" s="10"/>
      <c r="K304" s="13"/>
      <c r="V304" s="78"/>
      <c r="W304" s="97"/>
    </row>
    <row r="305" spans="5:23" ht="12.75">
      <c r="E305" s="10"/>
      <c r="K305" s="13"/>
      <c r="V305" s="78"/>
      <c r="W305" s="97"/>
    </row>
    <row r="306" spans="5:23" ht="12.75">
      <c r="E306" s="10"/>
      <c r="K306" s="13"/>
      <c r="V306" s="78"/>
      <c r="W306" s="97"/>
    </row>
    <row r="307" spans="5:23" ht="12.75">
      <c r="E307" s="10"/>
      <c r="K307" s="13"/>
      <c r="V307" s="78"/>
      <c r="W307" s="97"/>
    </row>
    <row r="308" spans="5:23" ht="12.75">
      <c r="E308" s="10"/>
      <c r="K308" s="13"/>
      <c r="V308" s="78"/>
      <c r="W308" s="97"/>
    </row>
    <row r="309" spans="5:23" ht="12.75">
      <c r="E309" s="10"/>
      <c r="K309" s="13"/>
      <c r="V309" s="78"/>
      <c r="W309" s="97"/>
    </row>
    <row r="310" spans="5:23" ht="12.75">
      <c r="E310" s="10"/>
      <c r="K310" s="13"/>
      <c r="V310" s="78"/>
      <c r="W310" s="97"/>
    </row>
    <row r="311" spans="5:23" ht="12.75">
      <c r="E311" s="10"/>
      <c r="K311" s="13"/>
      <c r="V311" s="78"/>
      <c r="W311" s="97"/>
    </row>
    <row r="312" spans="5:23" ht="12.75">
      <c r="E312" s="10"/>
      <c r="K312" s="13"/>
      <c r="V312" s="78"/>
      <c r="W312" s="97"/>
    </row>
    <row r="313" spans="5:23" ht="12.75">
      <c r="E313" s="10"/>
      <c r="K313" s="13"/>
      <c r="V313" s="78"/>
      <c r="W313" s="97"/>
    </row>
    <row r="314" spans="5:23" ht="12.75">
      <c r="E314" s="10"/>
      <c r="K314" s="13"/>
      <c r="V314" s="78"/>
      <c r="W314" s="97"/>
    </row>
    <row r="315" spans="5:23" ht="12.75">
      <c r="E315" s="10"/>
      <c r="K315" s="13"/>
      <c r="V315" s="78"/>
      <c r="W315" s="97"/>
    </row>
    <row r="316" spans="5:23" ht="12.75">
      <c r="E316" s="10"/>
      <c r="K316" s="13"/>
      <c r="V316" s="78"/>
      <c r="W316" s="97"/>
    </row>
    <row r="317" spans="5:23" ht="12.75">
      <c r="E317" s="10"/>
      <c r="K317" s="13"/>
      <c r="V317" s="78"/>
      <c r="W317" s="97"/>
    </row>
    <row r="318" spans="5:23" ht="12.75">
      <c r="E318" s="10"/>
      <c r="K318" s="13"/>
      <c r="V318" s="78"/>
      <c r="W318" s="97"/>
    </row>
    <row r="319" spans="5:23" ht="12.75">
      <c r="E319" s="10"/>
      <c r="K319" s="13"/>
      <c r="V319" s="78"/>
      <c r="W319" s="97"/>
    </row>
    <row r="320" spans="5:23" ht="12.75">
      <c r="E320" s="10"/>
      <c r="K320" s="13"/>
      <c r="V320" s="78"/>
      <c r="W320" s="97"/>
    </row>
    <row r="321" spans="5:23" ht="12.75">
      <c r="E321" s="10"/>
      <c r="K321" s="13"/>
      <c r="V321" s="78"/>
      <c r="W321" s="97"/>
    </row>
    <row r="322" spans="5:23" ht="12.75">
      <c r="E322" s="10"/>
      <c r="K322" s="13"/>
      <c r="V322" s="78"/>
      <c r="W322" s="97"/>
    </row>
    <row r="323" spans="5:23" ht="12.75">
      <c r="E323" s="10"/>
      <c r="K323" s="13"/>
      <c r="V323" s="78"/>
      <c r="W323" s="97"/>
    </row>
    <row r="324" spans="5:23" ht="12.75">
      <c r="E324" s="10"/>
      <c r="K324" s="13"/>
      <c r="V324" s="78"/>
      <c r="W324" s="97"/>
    </row>
    <row r="325" spans="5:23" ht="12.75">
      <c r="E325" s="10"/>
      <c r="K325" s="13"/>
      <c r="V325" s="78"/>
      <c r="W325" s="97"/>
    </row>
    <row r="326" spans="5:23" ht="12.75">
      <c r="E326" s="10"/>
      <c r="K326" s="13"/>
      <c r="V326" s="78"/>
      <c r="W326" s="97"/>
    </row>
    <row r="327" spans="5:23" ht="12.75">
      <c r="E327" s="10"/>
      <c r="K327" s="13"/>
      <c r="V327" s="78"/>
      <c r="W327" s="97"/>
    </row>
    <row r="328" spans="5:23" ht="12.75">
      <c r="E328" s="10"/>
      <c r="K328" s="13"/>
      <c r="V328" s="78"/>
      <c r="W328" s="97"/>
    </row>
    <row r="329" spans="5:23" ht="12.75">
      <c r="E329" s="10"/>
      <c r="K329" s="13"/>
      <c r="V329" s="78"/>
      <c r="W329" s="97"/>
    </row>
    <row r="330" spans="5:23" ht="12.75">
      <c r="E330" s="10"/>
      <c r="K330" s="13"/>
      <c r="V330" s="78"/>
      <c r="W330" s="97"/>
    </row>
    <row r="331" spans="5:23" ht="12.75">
      <c r="E331" s="10"/>
      <c r="K331" s="13"/>
      <c r="V331" s="78"/>
      <c r="W331" s="97"/>
    </row>
    <row r="332" spans="5:23" ht="12.75">
      <c r="E332" s="10"/>
      <c r="K332" s="13"/>
      <c r="V332" s="78"/>
      <c r="W332" s="97"/>
    </row>
    <row r="333" spans="5:23" ht="12.75">
      <c r="E333" s="10"/>
      <c r="K333" s="13"/>
      <c r="V333" s="78"/>
      <c r="W333" s="97"/>
    </row>
    <row r="334" spans="5:23" ht="12.75">
      <c r="E334" s="10"/>
      <c r="K334" s="13"/>
      <c r="V334" s="78"/>
      <c r="W334" s="97"/>
    </row>
    <row r="335" spans="5:23" ht="12.75">
      <c r="E335" s="10"/>
      <c r="K335" s="13"/>
      <c r="V335" s="78"/>
      <c r="W335" s="97"/>
    </row>
    <row r="336" spans="5:23" ht="12.75">
      <c r="E336" s="10"/>
      <c r="K336" s="13"/>
      <c r="V336" s="78"/>
      <c r="W336" s="97"/>
    </row>
    <row r="337" spans="5:23" ht="12.75">
      <c r="E337" s="10"/>
      <c r="K337" s="13"/>
      <c r="V337" s="78"/>
      <c r="W337" s="97"/>
    </row>
    <row r="338" spans="5:23" ht="12.75">
      <c r="E338" s="10"/>
      <c r="K338" s="13"/>
      <c r="V338" s="78"/>
      <c r="W338" s="97"/>
    </row>
    <row r="339" spans="5:23" ht="12.75">
      <c r="E339" s="10"/>
      <c r="K339" s="13"/>
      <c r="V339" s="78"/>
      <c r="W339" s="97"/>
    </row>
    <row r="340" spans="5:23" ht="12.75">
      <c r="E340" s="10"/>
      <c r="K340" s="13"/>
      <c r="V340" s="78"/>
      <c r="W340" s="97"/>
    </row>
    <row r="341" spans="5:23" ht="12.75">
      <c r="E341" s="10"/>
      <c r="K341" s="13"/>
      <c r="V341" s="78"/>
      <c r="W341" s="97"/>
    </row>
    <row r="342" spans="5:23" ht="12.75">
      <c r="E342" s="10"/>
      <c r="K342" s="13"/>
      <c r="V342" s="78"/>
      <c r="W342" s="97"/>
    </row>
    <row r="343" spans="5:23" ht="12.75">
      <c r="E343" s="10"/>
      <c r="K343" s="13"/>
      <c r="V343" s="78"/>
      <c r="W343" s="97"/>
    </row>
    <row r="344" spans="5:23" ht="12.75">
      <c r="E344" s="10"/>
      <c r="K344" s="13"/>
      <c r="V344" s="78"/>
      <c r="W344" s="97"/>
    </row>
    <row r="345" spans="5:23" ht="12.75">
      <c r="E345" s="10"/>
      <c r="K345" s="13"/>
      <c r="V345" s="78"/>
      <c r="W345" s="97"/>
    </row>
    <row r="346" spans="5:23" ht="12.75">
      <c r="E346" s="10"/>
      <c r="K346" s="13"/>
      <c r="V346" s="78"/>
      <c r="W346" s="97"/>
    </row>
    <row r="347" spans="5:23" ht="12.75">
      <c r="E347" s="10"/>
      <c r="K347" s="13"/>
      <c r="V347" s="78"/>
      <c r="W347" s="97"/>
    </row>
    <row r="348" spans="5:23" ht="12.75">
      <c r="E348" s="10"/>
      <c r="K348" s="13"/>
      <c r="V348" s="78"/>
      <c r="W348" s="97"/>
    </row>
    <row r="349" spans="5:23" ht="12.75">
      <c r="E349" s="10"/>
      <c r="K349" s="13"/>
      <c r="V349" s="78"/>
      <c r="W349" s="97"/>
    </row>
    <row r="350" spans="5:23" ht="12.75">
      <c r="E350" s="10"/>
      <c r="K350" s="13"/>
      <c r="V350" s="78"/>
      <c r="W350" s="97"/>
    </row>
    <row r="351" spans="5:23" ht="12.75">
      <c r="E351" s="10"/>
      <c r="K351" s="13"/>
      <c r="V351" s="78"/>
      <c r="W351" s="97"/>
    </row>
    <row r="352" spans="5:23" ht="12.75">
      <c r="E352" s="10"/>
      <c r="K352" s="13"/>
      <c r="V352" s="78"/>
      <c r="W352" s="97"/>
    </row>
    <row r="353" spans="5:23" ht="12.75">
      <c r="E353" s="10"/>
      <c r="K353" s="13"/>
      <c r="V353" s="78"/>
      <c r="W353" s="97"/>
    </row>
    <row r="354" spans="5:23" ht="12.75">
      <c r="E354" s="10"/>
      <c r="K354" s="13"/>
      <c r="V354" s="78"/>
      <c r="W354" s="97"/>
    </row>
    <row r="355" spans="5:23" ht="12.75">
      <c r="E355" s="10"/>
      <c r="K355" s="13"/>
      <c r="V355" s="78"/>
      <c r="W355" s="97"/>
    </row>
    <row r="356" spans="5:23" ht="12.75">
      <c r="E356" s="10"/>
      <c r="K356" s="13"/>
      <c r="V356" s="78"/>
      <c r="W356" s="97"/>
    </row>
    <row r="357" spans="5:23" ht="12.75">
      <c r="E357" s="10"/>
      <c r="K357" s="13"/>
      <c r="V357" s="78"/>
      <c r="W357" s="97"/>
    </row>
    <row r="358" spans="5:23" ht="12.75">
      <c r="E358" s="10"/>
      <c r="K358" s="13"/>
      <c r="V358" s="78"/>
      <c r="W358" s="97"/>
    </row>
    <row r="359" spans="5:23" ht="12.75">
      <c r="E359" s="10"/>
      <c r="K359" s="13"/>
      <c r="V359" s="78"/>
      <c r="W359" s="97"/>
    </row>
    <row r="360" spans="5:23" ht="12.75">
      <c r="E360" s="10"/>
      <c r="K360" s="13"/>
      <c r="V360" s="78"/>
      <c r="W360" s="97"/>
    </row>
    <row r="361" spans="5:23" ht="12.75">
      <c r="E361" s="10"/>
      <c r="K361" s="13"/>
      <c r="V361" s="78"/>
      <c r="W361" s="97"/>
    </row>
    <row r="362" spans="5:23" ht="12.75">
      <c r="E362" s="10"/>
      <c r="K362" s="13"/>
      <c r="V362" s="78"/>
      <c r="W362" s="97"/>
    </row>
    <row r="363" spans="5:23" ht="12.75">
      <c r="E363" s="10"/>
      <c r="K363" s="13"/>
      <c r="V363" s="78"/>
      <c r="W363" s="97"/>
    </row>
    <row r="364" spans="5:23" ht="12.75">
      <c r="E364" s="10"/>
      <c r="K364" s="13"/>
      <c r="V364" s="78"/>
      <c r="W364" s="97"/>
    </row>
    <row r="365" spans="5:23" ht="12.75">
      <c r="E365" s="10"/>
      <c r="K365" s="13"/>
      <c r="V365" s="78"/>
      <c r="W365" s="97"/>
    </row>
    <row r="366" spans="5:23" ht="12.75">
      <c r="E366" s="10"/>
      <c r="K366" s="13"/>
      <c r="V366" s="78"/>
      <c r="W366" s="97"/>
    </row>
    <row r="367" spans="5:23" ht="12.75">
      <c r="E367" s="10"/>
      <c r="K367" s="13"/>
      <c r="V367" s="78"/>
      <c r="W367" s="97"/>
    </row>
    <row r="368" spans="5:23" ht="12.75">
      <c r="E368" s="10"/>
      <c r="K368" s="13"/>
      <c r="V368" s="78"/>
      <c r="W368" s="97"/>
    </row>
    <row r="369" spans="5:23" ht="12.75">
      <c r="E369" s="10"/>
      <c r="K369" s="13"/>
      <c r="V369" s="78"/>
      <c r="W369" s="97"/>
    </row>
    <row r="370" spans="5:23" ht="12.75">
      <c r="E370" s="10"/>
      <c r="K370" s="13"/>
      <c r="V370" s="78"/>
      <c r="W370" s="97"/>
    </row>
    <row r="371" spans="5:23" ht="12.75">
      <c r="E371" s="10"/>
      <c r="K371" s="13"/>
      <c r="V371" s="78"/>
      <c r="W371" s="97"/>
    </row>
    <row r="372" spans="5:23" ht="12.75">
      <c r="E372" s="10"/>
      <c r="K372" s="13"/>
      <c r="V372" s="78"/>
      <c r="W372" s="97"/>
    </row>
    <row r="373" spans="5:23" ht="12.75">
      <c r="E373" s="10"/>
      <c r="K373" s="13"/>
      <c r="V373" s="78"/>
      <c r="W373" s="97"/>
    </row>
    <row r="374" spans="5:23" ht="12.75">
      <c r="E374" s="10"/>
      <c r="K374" s="13"/>
      <c r="V374" s="78"/>
      <c r="W374" s="97"/>
    </row>
    <row r="375" spans="5:23" ht="12.75">
      <c r="E375" s="10"/>
      <c r="K375" s="13"/>
      <c r="V375" s="78"/>
      <c r="W375" s="97"/>
    </row>
    <row r="376" spans="5:23" ht="12.75">
      <c r="E376" s="10"/>
      <c r="K376" s="13"/>
      <c r="V376" s="78"/>
      <c r="W376" s="97"/>
    </row>
    <row r="377" spans="5:23" ht="12.75">
      <c r="E377" s="10"/>
      <c r="K377" s="13"/>
      <c r="V377" s="78"/>
      <c r="W377" s="97"/>
    </row>
    <row r="378" spans="5:23" ht="12.75">
      <c r="E378" s="10"/>
      <c r="K378" s="13"/>
      <c r="V378" s="78"/>
      <c r="W378" s="97"/>
    </row>
    <row r="379" spans="5:23" ht="12.75">
      <c r="E379" s="10"/>
      <c r="K379" s="13"/>
      <c r="V379" s="78"/>
      <c r="W379" s="97"/>
    </row>
    <row r="380" spans="5:23" ht="12.75">
      <c r="E380" s="10"/>
      <c r="K380" s="13"/>
      <c r="V380" s="78"/>
      <c r="W380" s="97"/>
    </row>
    <row r="381" spans="5:23" ht="12.75">
      <c r="E381" s="10"/>
      <c r="K381" s="13"/>
      <c r="V381" s="78"/>
      <c r="W381" s="97"/>
    </row>
    <row r="382" spans="5:23" ht="12.75">
      <c r="E382" s="10"/>
      <c r="K382" s="13"/>
      <c r="V382" s="78"/>
      <c r="W382" s="97"/>
    </row>
    <row r="383" spans="5:23" ht="12.75">
      <c r="E383" s="10"/>
      <c r="K383" s="13"/>
      <c r="V383" s="78"/>
      <c r="W383" s="97"/>
    </row>
    <row r="384" spans="5:23" ht="12.75">
      <c r="E384" s="10"/>
      <c r="K384" s="13"/>
      <c r="V384" s="78"/>
      <c r="W384" s="97"/>
    </row>
    <row r="385" spans="5:23" ht="12.75">
      <c r="E385" s="10"/>
      <c r="K385" s="13"/>
      <c r="V385" s="78"/>
      <c r="W385" s="97"/>
    </row>
    <row r="386" spans="5:23" ht="12.75">
      <c r="E386" s="10"/>
      <c r="K386" s="13"/>
      <c r="V386" s="78"/>
      <c r="W386" s="97"/>
    </row>
    <row r="387" spans="5:23" ht="12.75">
      <c r="E387" s="10"/>
      <c r="K387" s="13"/>
      <c r="V387" s="78"/>
      <c r="W387" s="97"/>
    </row>
    <row r="388" spans="5:23" ht="12.75">
      <c r="E388" s="10"/>
      <c r="K388" s="13"/>
      <c r="V388" s="78"/>
      <c r="W388" s="97"/>
    </row>
    <row r="389" spans="5:23" ht="12.75">
      <c r="E389" s="10"/>
      <c r="K389" s="13"/>
      <c r="V389" s="78"/>
      <c r="W389" s="97"/>
    </row>
    <row r="390" spans="5:23" ht="12.75">
      <c r="E390" s="10"/>
      <c r="K390" s="13"/>
      <c r="V390" s="78"/>
      <c r="W390" s="97"/>
    </row>
    <row r="391" spans="5:23" ht="12.75">
      <c r="E391" s="10"/>
      <c r="K391" s="13"/>
      <c r="V391" s="78"/>
      <c r="W391" s="97"/>
    </row>
    <row r="392" spans="5:23" ht="12.75">
      <c r="E392" s="10"/>
      <c r="K392" s="13"/>
      <c r="V392" s="78"/>
      <c r="W392" s="97"/>
    </row>
    <row r="393" spans="5:23" ht="12.75">
      <c r="E393" s="10"/>
      <c r="K393" s="13"/>
      <c r="V393" s="78"/>
      <c r="W393" s="97"/>
    </row>
    <row r="394" spans="5:23" ht="12.75">
      <c r="E394" s="10"/>
      <c r="K394" s="13"/>
      <c r="V394" s="78"/>
      <c r="W394" s="97"/>
    </row>
    <row r="395" spans="5:23" ht="12.75">
      <c r="E395" s="10"/>
      <c r="K395" s="13"/>
      <c r="V395" s="78"/>
      <c r="W395" s="97"/>
    </row>
    <row r="396" spans="5:23" ht="12.75">
      <c r="E396" s="10"/>
      <c r="K396" s="13"/>
      <c r="V396" s="78"/>
      <c r="W396" s="97"/>
    </row>
    <row r="397" spans="5:23" ht="12.75">
      <c r="E397" s="10"/>
      <c r="K397" s="13"/>
      <c r="V397" s="78"/>
      <c r="W397" s="97"/>
    </row>
    <row r="398" spans="5:23" ht="12.75">
      <c r="E398" s="10"/>
      <c r="K398" s="13"/>
      <c r="V398" s="78"/>
      <c r="W398" s="97"/>
    </row>
    <row r="399" spans="5:23" ht="12.75">
      <c r="E399" s="10"/>
      <c r="K399" s="13"/>
      <c r="V399" s="78"/>
      <c r="W399" s="97"/>
    </row>
    <row r="400" spans="5:23" ht="12.75">
      <c r="E400" s="10"/>
      <c r="K400" s="13"/>
      <c r="V400" s="78"/>
      <c r="W400" s="97"/>
    </row>
    <row r="401" spans="5:23" ht="12.75">
      <c r="E401" s="10"/>
      <c r="K401" s="13"/>
      <c r="V401" s="78"/>
      <c r="W401" s="97"/>
    </row>
    <row r="402" spans="5:23" ht="12.75">
      <c r="E402" s="10"/>
      <c r="K402" s="13"/>
      <c r="V402" s="78"/>
      <c r="W402" s="97"/>
    </row>
    <row r="403" spans="5:23" ht="12.75">
      <c r="E403" s="10"/>
      <c r="K403" s="13"/>
      <c r="V403" s="78"/>
      <c r="W403" s="97"/>
    </row>
    <row r="404" spans="5:23" ht="12.75">
      <c r="E404" s="10"/>
      <c r="K404" s="13"/>
      <c r="V404" s="78"/>
      <c r="W404" s="97"/>
    </row>
    <row r="405" spans="5:23" ht="12.75">
      <c r="E405" s="10"/>
      <c r="K405" s="13"/>
      <c r="V405" s="78"/>
      <c r="W405" s="97"/>
    </row>
    <row r="406" spans="5:23" ht="12.75">
      <c r="E406" s="10"/>
      <c r="K406" s="13"/>
      <c r="V406" s="78"/>
      <c r="W406" s="97"/>
    </row>
    <row r="407" spans="5:23" ht="12.75">
      <c r="E407" s="10"/>
      <c r="K407" s="13"/>
      <c r="V407" s="78"/>
      <c r="W407" s="97"/>
    </row>
    <row r="408" spans="5:23" ht="12.75">
      <c r="E408" s="10"/>
      <c r="K408" s="13"/>
      <c r="V408" s="78"/>
      <c r="W408" s="97"/>
    </row>
    <row r="409" spans="5:23" ht="12.75">
      <c r="E409" s="10"/>
      <c r="K409" s="13"/>
      <c r="V409" s="78"/>
      <c r="W409" s="97"/>
    </row>
    <row r="410" spans="5:23" ht="12.75">
      <c r="E410" s="10"/>
      <c r="K410" s="13"/>
      <c r="V410" s="78"/>
      <c r="W410" s="97"/>
    </row>
    <row r="411" spans="5:23" ht="12.75">
      <c r="E411" s="10"/>
      <c r="K411" s="13"/>
      <c r="V411" s="78"/>
      <c r="W411" s="97"/>
    </row>
    <row r="412" spans="5:23" ht="12.75">
      <c r="E412" s="10"/>
      <c r="K412" s="13"/>
      <c r="V412" s="78"/>
      <c r="W412" s="97"/>
    </row>
    <row r="413" spans="5:23" ht="12.75">
      <c r="E413" s="10"/>
      <c r="K413" s="13"/>
      <c r="V413" s="78"/>
      <c r="W413" s="97"/>
    </row>
    <row r="414" spans="5:23" ht="12.75">
      <c r="E414" s="10"/>
      <c r="K414" s="13"/>
      <c r="V414" s="78"/>
      <c r="W414" s="97"/>
    </row>
    <row r="415" spans="5:23" ht="12.75">
      <c r="E415" s="10"/>
      <c r="K415" s="13"/>
      <c r="V415" s="78"/>
      <c r="W415" s="97"/>
    </row>
    <row r="416" spans="5:23" ht="12.75">
      <c r="E416" s="10"/>
      <c r="K416" s="13"/>
      <c r="V416" s="78"/>
      <c r="W416" s="97"/>
    </row>
    <row r="417" spans="5:23" ht="12.75">
      <c r="E417" s="10"/>
      <c r="K417" s="13"/>
      <c r="V417" s="78"/>
      <c r="W417" s="97"/>
    </row>
    <row r="418" spans="5:23" ht="12.75">
      <c r="E418" s="10"/>
      <c r="K418" s="13"/>
      <c r="V418" s="78"/>
      <c r="W418" s="97"/>
    </row>
    <row r="419" spans="5:23" ht="12.75">
      <c r="E419" s="10"/>
      <c r="K419" s="13"/>
      <c r="V419" s="78"/>
      <c r="W419" s="97"/>
    </row>
    <row r="420" spans="5:23" ht="12.75">
      <c r="E420" s="10"/>
      <c r="K420" s="13"/>
      <c r="V420" s="78"/>
      <c r="W420" s="97"/>
    </row>
    <row r="421" spans="5:23" ht="12.75">
      <c r="E421" s="10"/>
      <c r="K421" s="13"/>
      <c r="V421" s="78"/>
      <c r="W421" s="97"/>
    </row>
    <row r="422" spans="5:23" ht="12.75">
      <c r="E422" s="10"/>
      <c r="K422" s="13"/>
      <c r="V422" s="78"/>
      <c r="W422" s="97"/>
    </row>
    <row r="423" spans="5:23" ht="12.75">
      <c r="E423" s="10"/>
      <c r="K423" s="13"/>
      <c r="V423" s="78"/>
      <c r="W423" s="97"/>
    </row>
    <row r="424" spans="5:23" ht="12.75">
      <c r="E424" s="10"/>
      <c r="K424" s="13"/>
      <c r="V424" s="78"/>
      <c r="W424" s="97"/>
    </row>
    <row r="425" spans="5:23" ht="12.75">
      <c r="E425" s="10"/>
      <c r="K425" s="13"/>
      <c r="V425" s="78"/>
      <c r="W425" s="97"/>
    </row>
    <row r="426" spans="5:23" ht="12.75">
      <c r="E426" s="10"/>
      <c r="K426" s="13"/>
      <c r="V426" s="78"/>
      <c r="W426" s="97"/>
    </row>
    <row r="427" spans="5:23" ht="12.75">
      <c r="E427" s="10"/>
      <c r="K427" s="13"/>
      <c r="V427" s="78"/>
      <c r="W427" s="97"/>
    </row>
    <row r="428" spans="5:23" ht="12.75">
      <c r="E428" s="10"/>
      <c r="K428" s="13"/>
      <c r="V428" s="78"/>
      <c r="W428" s="97"/>
    </row>
    <row r="429" spans="5:23" ht="12.75">
      <c r="E429" s="10"/>
      <c r="K429" s="13"/>
      <c r="V429" s="78"/>
      <c r="W429" s="97"/>
    </row>
    <row r="430" spans="5:23" ht="12.75">
      <c r="E430" s="10"/>
      <c r="K430" s="13"/>
      <c r="V430" s="78"/>
      <c r="W430" s="97"/>
    </row>
    <row r="431" spans="5:23" ht="12.75">
      <c r="E431" s="10"/>
      <c r="K431" s="13"/>
      <c r="V431" s="78"/>
      <c r="W431" s="97"/>
    </row>
    <row r="432" spans="5:23" ht="12.75">
      <c r="E432" s="10"/>
      <c r="K432" s="13"/>
      <c r="V432" s="78"/>
      <c r="W432" s="97"/>
    </row>
    <row r="433" spans="5:23" ht="12.75">
      <c r="E433" s="10"/>
      <c r="K433" s="13"/>
      <c r="V433" s="78"/>
      <c r="W433" s="97"/>
    </row>
    <row r="434" spans="5:23" ht="12.75">
      <c r="E434" s="10"/>
      <c r="K434" s="13"/>
      <c r="V434" s="78"/>
      <c r="W434" s="97"/>
    </row>
    <row r="435" spans="5:23" ht="12.75">
      <c r="E435" s="10"/>
      <c r="K435" s="13"/>
      <c r="V435" s="78"/>
      <c r="W435" s="97"/>
    </row>
    <row r="436" spans="5:23" ht="12.75">
      <c r="E436" s="10"/>
      <c r="K436" s="13"/>
      <c r="V436" s="78"/>
      <c r="W436" s="97"/>
    </row>
    <row r="437" spans="5:23" ht="12.75">
      <c r="E437" s="10"/>
      <c r="K437" s="13"/>
      <c r="V437" s="78"/>
      <c r="W437" s="97"/>
    </row>
    <row r="438" spans="5:23" ht="12.75">
      <c r="E438" s="10"/>
      <c r="K438" s="13"/>
      <c r="V438" s="78"/>
      <c r="W438" s="97"/>
    </row>
    <row r="439" spans="5:23" ht="12.75">
      <c r="E439" s="10"/>
      <c r="K439" s="13"/>
      <c r="V439" s="78"/>
      <c r="W439" s="97"/>
    </row>
    <row r="440" spans="5:23" ht="12.75">
      <c r="E440" s="10"/>
      <c r="K440" s="13"/>
      <c r="V440" s="78"/>
      <c r="W440" s="97"/>
    </row>
    <row r="441" spans="5:23" ht="12.75">
      <c r="E441" s="10"/>
      <c r="K441" s="13"/>
      <c r="V441" s="78"/>
      <c r="W441" s="97"/>
    </row>
    <row r="442" spans="5:23" ht="12.75">
      <c r="E442" s="10"/>
      <c r="K442" s="13"/>
      <c r="V442" s="78"/>
      <c r="W442" s="97"/>
    </row>
    <row r="443" spans="5:23" ht="12.75">
      <c r="E443" s="10"/>
      <c r="K443" s="13"/>
      <c r="V443" s="78"/>
      <c r="W443" s="97"/>
    </row>
    <row r="444" spans="5:23" ht="12.75">
      <c r="E444" s="10"/>
      <c r="K444" s="13"/>
      <c r="V444" s="78"/>
      <c r="W444" s="97"/>
    </row>
    <row r="445" spans="5:23" ht="12.75">
      <c r="E445" s="10"/>
      <c r="K445" s="13"/>
      <c r="V445" s="78"/>
      <c r="W445" s="97"/>
    </row>
    <row r="446" spans="5:23" ht="12.75">
      <c r="E446" s="10"/>
      <c r="K446" s="13"/>
      <c r="V446" s="78"/>
      <c r="W446" s="97"/>
    </row>
    <row r="447" spans="5:23" ht="12.75">
      <c r="E447" s="10"/>
      <c r="K447" s="13"/>
      <c r="V447" s="78"/>
      <c r="W447" s="97"/>
    </row>
    <row r="448" spans="5:23" ht="12.75">
      <c r="E448" s="10"/>
      <c r="K448" s="13"/>
      <c r="V448" s="78"/>
      <c r="W448" s="97"/>
    </row>
    <row r="449" spans="5:23" ht="12.75">
      <c r="E449" s="10"/>
      <c r="K449" s="13"/>
      <c r="V449" s="78"/>
      <c r="W449" s="97"/>
    </row>
    <row r="450" spans="5:23" ht="12.75">
      <c r="E450" s="10"/>
      <c r="K450" s="13"/>
      <c r="V450" s="78"/>
      <c r="W450" s="97"/>
    </row>
    <row r="451" spans="5:23" ht="12.75">
      <c r="E451" s="10"/>
      <c r="K451" s="13"/>
      <c r="V451" s="78"/>
      <c r="W451" s="97"/>
    </row>
    <row r="452" spans="5:23" ht="12.75">
      <c r="E452" s="10"/>
      <c r="K452" s="13"/>
      <c r="V452" s="78"/>
      <c r="W452" s="97"/>
    </row>
    <row r="453" spans="5:23" ht="12.75">
      <c r="E453" s="10"/>
      <c r="K453" s="13"/>
      <c r="V453" s="78"/>
      <c r="W453" s="97"/>
    </row>
    <row r="454" spans="5:23" ht="12.75">
      <c r="E454" s="10"/>
      <c r="K454" s="13"/>
      <c r="V454" s="78"/>
      <c r="W454" s="97"/>
    </row>
    <row r="455" spans="5:23" ht="12.75">
      <c r="E455" s="10"/>
      <c r="K455" s="13"/>
      <c r="V455" s="78"/>
      <c r="W455" s="97"/>
    </row>
    <row r="456" spans="5:23" ht="12.75">
      <c r="E456" s="10"/>
      <c r="K456" s="13"/>
      <c r="V456" s="78"/>
      <c r="W456" s="97"/>
    </row>
    <row r="457" spans="5:23" ht="12.75">
      <c r="E457" s="10"/>
      <c r="K457" s="13"/>
      <c r="V457" s="78"/>
      <c r="W457" s="97"/>
    </row>
    <row r="458" spans="5:23" ht="12.75">
      <c r="E458" s="10"/>
      <c r="K458" s="13"/>
      <c r="V458" s="78"/>
      <c r="W458" s="97"/>
    </row>
    <row r="459" spans="5:23" ht="12.75">
      <c r="E459" s="10"/>
      <c r="K459" s="13"/>
      <c r="V459" s="78"/>
      <c r="W459" s="97"/>
    </row>
    <row r="460" spans="5:23" ht="12.75">
      <c r="E460" s="10"/>
      <c r="K460" s="13"/>
      <c r="V460" s="78"/>
      <c r="W460" s="97"/>
    </row>
    <row r="461" spans="5:23" ht="12.75">
      <c r="E461" s="10"/>
      <c r="K461" s="13"/>
      <c r="V461" s="78"/>
      <c r="W461" s="97"/>
    </row>
    <row r="462" spans="5:23" ht="12.75">
      <c r="E462" s="10"/>
      <c r="K462" s="13"/>
      <c r="V462" s="78"/>
      <c r="W462" s="97"/>
    </row>
    <row r="463" spans="5:23" ht="12.75">
      <c r="E463" s="10"/>
      <c r="K463" s="13"/>
      <c r="V463" s="78"/>
      <c r="W463" s="97"/>
    </row>
    <row r="464" spans="5:23" ht="12.75">
      <c r="E464" s="10"/>
      <c r="K464" s="13"/>
      <c r="V464" s="78"/>
      <c r="W464" s="97"/>
    </row>
    <row r="465" spans="5:23" ht="12.75">
      <c r="E465" s="10"/>
      <c r="K465" s="13"/>
      <c r="V465" s="78"/>
      <c r="W465" s="97"/>
    </row>
    <row r="466" spans="5:23" ht="12.75">
      <c r="E466" s="10"/>
      <c r="K466" s="13"/>
      <c r="V466" s="78"/>
      <c r="W466" s="97"/>
    </row>
    <row r="467" spans="5:23" ht="12.75">
      <c r="E467" s="10"/>
      <c r="K467" s="13"/>
      <c r="V467" s="78"/>
      <c r="W467" s="97"/>
    </row>
    <row r="468" spans="5:23" ht="12.75">
      <c r="E468" s="10"/>
      <c r="K468" s="13"/>
      <c r="V468" s="78"/>
      <c r="W468" s="97"/>
    </row>
    <row r="469" spans="5:23" ht="12.75">
      <c r="E469" s="10"/>
      <c r="K469" s="13"/>
      <c r="V469" s="78"/>
      <c r="W469" s="97"/>
    </row>
    <row r="470" spans="5:23" ht="12.75">
      <c r="E470" s="10"/>
      <c r="K470" s="13"/>
      <c r="V470" s="78"/>
      <c r="W470" s="97"/>
    </row>
    <row r="471" spans="5:23" ht="12.75">
      <c r="E471" s="10"/>
      <c r="K471" s="13"/>
      <c r="V471" s="78"/>
      <c r="W471" s="97"/>
    </row>
    <row r="472" spans="5:23" ht="12.75">
      <c r="E472" s="10"/>
      <c r="K472" s="13"/>
      <c r="V472" s="78"/>
      <c r="W472" s="97"/>
    </row>
    <row r="473" spans="5:23" ht="12.75">
      <c r="E473" s="10"/>
      <c r="K473" s="13"/>
      <c r="V473" s="78"/>
      <c r="W473" s="97"/>
    </row>
    <row r="474" spans="5:23" ht="12.75">
      <c r="E474" s="10"/>
      <c r="K474" s="13"/>
      <c r="V474" s="78"/>
      <c r="W474" s="97"/>
    </row>
    <row r="475" spans="5:23" ht="12.75">
      <c r="E475" s="10"/>
      <c r="K475" s="13"/>
      <c r="V475" s="78"/>
      <c r="W475" s="97"/>
    </row>
    <row r="476" spans="5:23" ht="12.75">
      <c r="E476" s="10"/>
      <c r="K476" s="13"/>
      <c r="V476" s="78"/>
      <c r="W476" s="97"/>
    </row>
    <row r="477" spans="5:23" ht="12.75">
      <c r="E477" s="10"/>
      <c r="K477" s="13"/>
      <c r="V477" s="78"/>
      <c r="W477" s="97"/>
    </row>
    <row r="478" spans="5:23" ht="12.75">
      <c r="E478" s="10"/>
      <c r="K478" s="13"/>
      <c r="V478" s="78"/>
      <c r="W478" s="97"/>
    </row>
    <row r="479" spans="5:23" ht="12.75">
      <c r="E479" s="10"/>
      <c r="K479" s="13"/>
      <c r="V479" s="78"/>
      <c r="W479" s="97"/>
    </row>
    <row r="480" spans="5:23" ht="12.75">
      <c r="E480" s="10"/>
      <c r="K480" s="13"/>
      <c r="V480" s="78"/>
      <c r="W480" s="97"/>
    </row>
    <row r="481" spans="5:23" ht="12.75">
      <c r="E481" s="10"/>
      <c r="K481" s="13"/>
      <c r="V481" s="78"/>
      <c r="W481" s="97"/>
    </row>
    <row r="482" spans="5:23" ht="12.75">
      <c r="E482" s="10"/>
      <c r="K482" s="13"/>
      <c r="V482" s="78"/>
      <c r="W482" s="97"/>
    </row>
    <row r="483" spans="5:23" ht="12.75">
      <c r="E483" s="10"/>
      <c r="K483" s="13"/>
      <c r="V483" s="78"/>
      <c r="W483" s="97"/>
    </row>
    <row r="484" spans="5:23" ht="12.75">
      <c r="E484" s="10"/>
      <c r="K484" s="13"/>
      <c r="V484" s="78"/>
      <c r="W484" s="97"/>
    </row>
    <row r="485" spans="5:23" ht="12.75">
      <c r="E485" s="10"/>
      <c r="K485" s="13"/>
      <c r="V485" s="78"/>
      <c r="W485" s="97"/>
    </row>
    <row r="486" spans="5:23" ht="12.75">
      <c r="E486" s="10"/>
      <c r="K486" s="13"/>
      <c r="V486" s="78"/>
      <c r="W486" s="97"/>
    </row>
    <row r="487" spans="5:23" ht="12.75">
      <c r="E487" s="10"/>
      <c r="K487" s="13"/>
      <c r="V487" s="78"/>
      <c r="W487" s="97"/>
    </row>
    <row r="488" spans="5:23" ht="12.75">
      <c r="E488" s="10"/>
      <c r="K488" s="13"/>
      <c r="V488" s="78"/>
      <c r="W488" s="97"/>
    </row>
    <row r="489" spans="5:23" ht="12.75">
      <c r="E489" s="10"/>
      <c r="K489" s="13"/>
      <c r="V489" s="78"/>
      <c r="W489" s="97"/>
    </row>
    <row r="490" spans="5:23" ht="12.75">
      <c r="E490" s="10"/>
      <c r="K490" s="13"/>
      <c r="V490" s="78"/>
      <c r="W490" s="97"/>
    </row>
    <row r="491" spans="5:23" ht="12.75">
      <c r="E491" s="10"/>
      <c r="K491" s="13"/>
      <c r="V491" s="78"/>
      <c r="W491" s="97"/>
    </row>
    <row r="492" spans="5:23" ht="12.75">
      <c r="E492" s="10"/>
      <c r="K492" s="13"/>
      <c r="V492" s="78"/>
      <c r="W492" s="97"/>
    </row>
    <row r="493" spans="5:23" ht="12.75">
      <c r="E493" s="10"/>
      <c r="K493" s="13"/>
      <c r="V493" s="78"/>
      <c r="W493" s="97"/>
    </row>
    <row r="494" spans="5:23" ht="12.75">
      <c r="E494" s="10"/>
      <c r="K494" s="13"/>
      <c r="V494" s="78"/>
      <c r="W494" s="97"/>
    </row>
    <row r="495" spans="5:23" ht="12.75">
      <c r="E495" s="10"/>
      <c r="K495" s="13"/>
      <c r="V495" s="78"/>
      <c r="W495" s="97"/>
    </row>
    <row r="496" spans="5:23" ht="12.75">
      <c r="E496" s="10"/>
      <c r="K496" s="13"/>
      <c r="V496" s="78"/>
      <c r="W496" s="97"/>
    </row>
    <row r="497" spans="5:23" ht="12.75">
      <c r="E497" s="10"/>
      <c r="K497" s="13"/>
      <c r="V497" s="78"/>
      <c r="W497" s="97"/>
    </row>
    <row r="498" spans="5:23" ht="12.75">
      <c r="E498" s="10"/>
      <c r="K498" s="13"/>
      <c r="V498" s="78"/>
      <c r="W498" s="97"/>
    </row>
    <row r="499" spans="5:23" ht="12.75">
      <c r="E499" s="10"/>
      <c r="K499" s="13"/>
      <c r="V499" s="78"/>
      <c r="W499" s="97"/>
    </row>
    <row r="500" spans="5:23" ht="12.75">
      <c r="E500" s="10"/>
      <c r="K500" s="13"/>
      <c r="V500" s="78"/>
      <c r="W500" s="97"/>
    </row>
    <row r="501" spans="5:23" ht="12.75">
      <c r="E501" s="10"/>
      <c r="K501" s="13"/>
      <c r="V501" s="78"/>
      <c r="W501" s="97"/>
    </row>
    <row r="502" spans="5:23" ht="12.75">
      <c r="E502" s="10"/>
      <c r="K502" s="13"/>
      <c r="V502" s="78"/>
      <c r="W502" s="97"/>
    </row>
    <row r="503" spans="5:23" ht="12.75">
      <c r="E503" s="10"/>
      <c r="K503" s="13"/>
      <c r="V503" s="78"/>
      <c r="W503" s="97"/>
    </row>
    <row r="504" spans="5:23" ht="12.75">
      <c r="E504" s="10"/>
      <c r="K504" s="13"/>
      <c r="V504" s="78"/>
      <c r="W504" s="97"/>
    </row>
    <row r="505" spans="5:23" ht="12.75">
      <c r="E505" s="10"/>
      <c r="K505" s="13"/>
      <c r="V505" s="78"/>
      <c r="W505" s="97"/>
    </row>
    <row r="506" spans="5:23" ht="12.75">
      <c r="E506" s="10"/>
      <c r="K506" s="13"/>
      <c r="V506" s="78"/>
      <c r="W506" s="97"/>
    </row>
    <row r="507" spans="5:23" ht="12.75">
      <c r="E507" s="10"/>
      <c r="K507" s="13"/>
      <c r="V507" s="78"/>
      <c r="W507" s="97"/>
    </row>
    <row r="508" spans="5:23" ht="12.75">
      <c r="E508" s="10"/>
      <c r="K508" s="13"/>
      <c r="V508" s="78"/>
      <c r="W508" s="97"/>
    </row>
    <row r="509" spans="5:23" ht="12.75">
      <c r="E509" s="10"/>
      <c r="K509" s="13"/>
      <c r="V509" s="78"/>
      <c r="W509" s="97"/>
    </row>
    <row r="510" spans="5:23" ht="12.75">
      <c r="E510" s="10"/>
      <c r="K510" s="13"/>
      <c r="V510" s="78"/>
      <c r="W510" s="97"/>
    </row>
    <row r="511" spans="5:23" ht="12.75">
      <c r="E511" s="10"/>
      <c r="K511" s="13"/>
      <c r="V511" s="78"/>
      <c r="W511" s="97"/>
    </row>
    <row r="512" spans="5:23" ht="12.75">
      <c r="E512" s="10"/>
      <c r="K512" s="13"/>
      <c r="V512" s="78"/>
      <c r="W512" s="97"/>
    </row>
    <row r="513" spans="5:23" ht="12.75">
      <c r="E513" s="10"/>
      <c r="K513" s="13"/>
      <c r="V513" s="78"/>
      <c r="W513" s="97"/>
    </row>
    <row r="514" spans="5:23" ht="12.75">
      <c r="E514" s="10"/>
      <c r="K514" s="13"/>
      <c r="V514" s="78"/>
      <c r="W514" s="97"/>
    </row>
    <row r="515" spans="5:23" ht="12.75">
      <c r="E515" s="10"/>
      <c r="K515" s="13"/>
      <c r="V515" s="78"/>
      <c r="W515" s="97"/>
    </row>
    <row r="516" spans="5:23" ht="12.75">
      <c r="E516" s="10"/>
      <c r="K516" s="13"/>
      <c r="V516" s="78"/>
      <c r="W516" s="97"/>
    </row>
    <row r="517" spans="5:23" ht="12.75">
      <c r="E517" s="10"/>
      <c r="K517" s="13"/>
      <c r="V517" s="78"/>
      <c r="W517" s="97"/>
    </row>
    <row r="518" spans="5:23" ht="12.75">
      <c r="E518" s="10"/>
      <c r="K518" s="13"/>
      <c r="V518" s="78"/>
      <c r="W518" s="97"/>
    </row>
    <row r="519" spans="5:23" ht="12.75">
      <c r="E519" s="10"/>
      <c r="K519" s="13"/>
      <c r="V519" s="78"/>
      <c r="W519" s="97"/>
    </row>
    <row r="520" spans="5:23" ht="12.75">
      <c r="E520" s="10"/>
      <c r="K520" s="13"/>
      <c r="V520" s="78"/>
      <c r="W520" s="97"/>
    </row>
    <row r="521" spans="5:23" ht="12.75">
      <c r="E521" s="10"/>
      <c r="K521" s="13"/>
      <c r="V521" s="78"/>
      <c r="W521" s="97"/>
    </row>
    <row r="522" spans="5:23" ht="12.75">
      <c r="E522" s="10"/>
      <c r="K522" s="13"/>
      <c r="V522" s="78"/>
      <c r="W522" s="97"/>
    </row>
    <row r="523" spans="5:23" ht="12.75">
      <c r="E523" s="10"/>
      <c r="K523" s="13"/>
      <c r="V523" s="78"/>
      <c r="W523" s="97"/>
    </row>
    <row r="524" spans="5:23" ht="12.75">
      <c r="E524" s="10"/>
      <c r="K524" s="13"/>
      <c r="V524" s="78"/>
      <c r="W524" s="97"/>
    </row>
    <row r="525" spans="5:23" ht="12.75">
      <c r="E525" s="10"/>
      <c r="K525" s="13"/>
      <c r="V525" s="78"/>
      <c r="W525" s="97"/>
    </row>
    <row r="526" spans="5:23" ht="12.75">
      <c r="E526" s="10"/>
      <c r="K526" s="13"/>
      <c r="V526" s="78"/>
      <c r="W526" s="97"/>
    </row>
    <row r="527" spans="5:23" ht="12.75">
      <c r="E527" s="10"/>
      <c r="K527" s="13"/>
      <c r="V527" s="78"/>
      <c r="W527" s="97"/>
    </row>
    <row r="528" spans="5:23" ht="12.75">
      <c r="E528" s="10"/>
      <c r="K528" s="13"/>
      <c r="V528" s="78"/>
      <c r="W528" s="97"/>
    </row>
    <row r="529" spans="5:23" ht="12.75">
      <c r="E529" s="10"/>
      <c r="K529" s="13"/>
      <c r="V529" s="78"/>
      <c r="W529" s="97"/>
    </row>
    <row r="530" spans="5:23" ht="12.75">
      <c r="E530" s="10"/>
      <c r="K530" s="13"/>
      <c r="V530" s="78"/>
      <c r="W530" s="97"/>
    </row>
    <row r="531" spans="5:23" ht="12.75">
      <c r="E531" s="10"/>
      <c r="K531" s="13"/>
      <c r="V531" s="78"/>
      <c r="W531" s="97"/>
    </row>
    <row r="532" spans="5:23" ht="12.75">
      <c r="E532" s="10"/>
      <c r="K532" s="13"/>
      <c r="V532" s="78"/>
      <c r="W532" s="97"/>
    </row>
    <row r="533" spans="5:23" ht="12.75">
      <c r="E533" s="10"/>
      <c r="K533" s="13"/>
      <c r="V533" s="78"/>
      <c r="W533" s="97"/>
    </row>
    <row r="534" spans="5:23" ht="12.75">
      <c r="E534" s="10"/>
      <c r="K534" s="13"/>
      <c r="V534" s="78"/>
      <c r="W534" s="97"/>
    </row>
    <row r="535" spans="5:23" ht="12.75">
      <c r="E535" s="10"/>
      <c r="K535" s="13"/>
      <c r="V535" s="78"/>
      <c r="W535" s="97"/>
    </row>
    <row r="536" spans="5:23" ht="12.75">
      <c r="E536" s="10"/>
      <c r="K536" s="13"/>
      <c r="V536" s="78"/>
      <c r="W536" s="97"/>
    </row>
    <row r="537" spans="5:23" ht="12.75">
      <c r="E537" s="10"/>
      <c r="K537" s="13"/>
      <c r="V537" s="78"/>
      <c r="W537" s="97"/>
    </row>
    <row r="538" spans="5:23" ht="12.75">
      <c r="E538" s="10"/>
      <c r="K538" s="13"/>
      <c r="V538" s="78"/>
      <c r="W538" s="97"/>
    </row>
    <row r="539" spans="5:23" ht="12.75">
      <c r="E539" s="10"/>
      <c r="K539" s="13"/>
      <c r="V539" s="78"/>
      <c r="W539" s="97"/>
    </row>
    <row r="540" spans="5:23" ht="12.75">
      <c r="E540" s="10"/>
      <c r="K540" s="13"/>
      <c r="V540" s="78"/>
      <c r="W540" s="97"/>
    </row>
    <row r="541" spans="5:23" ht="12.75">
      <c r="E541" s="10"/>
      <c r="K541" s="13"/>
      <c r="V541" s="78"/>
      <c r="W541" s="97"/>
    </row>
    <row r="542" spans="5:23" ht="12.75">
      <c r="E542" s="10"/>
      <c r="K542" s="13"/>
      <c r="V542" s="78"/>
      <c r="W542" s="97"/>
    </row>
    <row r="543" spans="5:23" ht="12.75">
      <c r="E543" s="10"/>
      <c r="K543" s="13"/>
      <c r="V543" s="78"/>
      <c r="W543" s="97"/>
    </row>
    <row r="544" spans="5:23" ht="12.75">
      <c r="E544" s="10"/>
      <c r="K544" s="13"/>
      <c r="V544" s="78"/>
      <c r="W544" s="97"/>
    </row>
    <row r="545" spans="5:23" ht="12.75">
      <c r="E545" s="10"/>
      <c r="K545" s="13"/>
      <c r="V545" s="78"/>
      <c r="W545" s="97"/>
    </row>
    <row r="546" spans="5:23" ht="12.75">
      <c r="E546" s="10"/>
      <c r="K546" s="13"/>
      <c r="V546" s="78"/>
      <c r="W546" s="97"/>
    </row>
    <row r="547" spans="5:23" ht="12.75">
      <c r="E547" s="10"/>
      <c r="K547" s="13"/>
      <c r="V547" s="78"/>
      <c r="W547" s="97"/>
    </row>
    <row r="548" spans="5:23" ht="12.75">
      <c r="E548" s="10"/>
      <c r="K548" s="13"/>
      <c r="V548" s="78"/>
      <c r="W548" s="97"/>
    </row>
    <row r="549" spans="5:23" ht="12.75">
      <c r="E549" s="10"/>
      <c r="K549" s="13"/>
      <c r="V549" s="78"/>
      <c r="W549" s="97"/>
    </row>
    <row r="550" spans="5:23" ht="12.75">
      <c r="E550" s="10"/>
      <c r="K550" s="13"/>
      <c r="V550" s="78"/>
      <c r="W550" s="97"/>
    </row>
    <row r="551" spans="5:23" ht="12.75">
      <c r="E551" s="10"/>
      <c r="K551" s="13"/>
      <c r="V551" s="78"/>
      <c r="W551" s="97"/>
    </row>
    <row r="552" spans="5:23" ht="12.75">
      <c r="E552" s="10"/>
      <c r="K552" s="13"/>
      <c r="V552" s="78"/>
      <c r="W552" s="97"/>
    </row>
    <row r="553" spans="5:23" ht="12.75">
      <c r="E553" s="10"/>
      <c r="K553" s="13"/>
      <c r="V553" s="78"/>
      <c r="W553" s="97"/>
    </row>
    <row r="554" spans="5:23" ht="12.75">
      <c r="E554" s="10"/>
      <c r="K554" s="13"/>
      <c r="V554" s="78"/>
      <c r="W554" s="97"/>
    </row>
    <row r="555" spans="5:23" ht="12.75">
      <c r="E555" s="10"/>
      <c r="K555" s="13"/>
      <c r="V555" s="78"/>
      <c r="W555" s="97"/>
    </row>
    <row r="556" spans="5:23" ht="12.75">
      <c r="E556" s="10"/>
      <c r="K556" s="13"/>
      <c r="V556" s="78"/>
      <c r="W556" s="97"/>
    </row>
    <row r="557" spans="5:23" ht="12.75">
      <c r="E557" s="10"/>
      <c r="K557" s="13"/>
      <c r="V557" s="78"/>
      <c r="W557" s="97"/>
    </row>
    <row r="558" spans="5:23" ht="12.75">
      <c r="E558" s="10"/>
      <c r="K558" s="13"/>
      <c r="V558" s="78"/>
      <c r="W558" s="97"/>
    </row>
    <row r="559" spans="5:23" ht="12.75">
      <c r="E559" s="10"/>
      <c r="K559" s="13"/>
      <c r="V559" s="78"/>
      <c r="W559" s="97"/>
    </row>
    <row r="560" spans="5:23" ht="12.75">
      <c r="E560" s="10"/>
      <c r="K560" s="13"/>
      <c r="V560" s="78"/>
      <c r="W560" s="97"/>
    </row>
    <row r="561" spans="5:23" ht="12.75">
      <c r="E561" s="10"/>
      <c r="K561" s="13"/>
      <c r="V561" s="78"/>
      <c r="W561" s="97"/>
    </row>
    <row r="562" spans="5:23" ht="12.75">
      <c r="E562" s="10"/>
      <c r="K562" s="13"/>
      <c r="V562" s="78"/>
      <c r="W562" s="97"/>
    </row>
    <row r="563" spans="5:23" ht="12.75">
      <c r="E563" s="10"/>
      <c r="K563" s="13"/>
      <c r="V563" s="78"/>
      <c r="W563" s="97"/>
    </row>
    <row r="564" spans="5:23" ht="12.75">
      <c r="E564" s="10"/>
      <c r="K564" s="13"/>
      <c r="V564" s="78"/>
      <c r="W564" s="97"/>
    </row>
    <row r="565" spans="5:23" ht="12.75">
      <c r="E565" s="10"/>
      <c r="K565" s="13"/>
      <c r="V565" s="78"/>
      <c r="W565" s="97"/>
    </row>
    <row r="566" spans="5:23" ht="12.75">
      <c r="E566" s="10"/>
      <c r="K566" s="13"/>
      <c r="V566" s="78"/>
      <c r="W566" s="97"/>
    </row>
    <row r="567" spans="5:23" ht="12.75">
      <c r="E567" s="10"/>
      <c r="K567" s="13"/>
      <c r="V567" s="78"/>
      <c r="W567" s="97"/>
    </row>
    <row r="568" spans="5:23" ht="12.75">
      <c r="E568" s="10"/>
      <c r="K568" s="13"/>
      <c r="V568" s="78"/>
      <c r="W568" s="97"/>
    </row>
    <row r="569" spans="5:23" ht="12.75">
      <c r="E569" s="10"/>
      <c r="K569" s="13"/>
      <c r="V569" s="78"/>
      <c r="W569" s="97"/>
    </row>
    <row r="570" spans="5:23" ht="12.75">
      <c r="E570" s="10"/>
      <c r="K570" s="13"/>
      <c r="V570" s="78"/>
      <c r="W570" s="97"/>
    </row>
    <row r="571" spans="5:23" ht="12.75">
      <c r="E571" s="10"/>
      <c r="K571" s="13"/>
      <c r="V571" s="78"/>
      <c r="W571" s="97"/>
    </row>
    <row r="572" spans="5:23" ht="12.75">
      <c r="E572" s="10"/>
      <c r="K572" s="13"/>
      <c r="V572" s="78"/>
      <c r="W572" s="97"/>
    </row>
    <row r="573" spans="5:23" ht="12.75">
      <c r="E573" s="10"/>
      <c r="K573" s="13"/>
      <c r="V573" s="78"/>
      <c r="W573" s="97"/>
    </row>
    <row r="574" spans="5:23" ht="12.75">
      <c r="E574" s="10"/>
      <c r="K574" s="13"/>
      <c r="V574" s="78"/>
      <c r="W574" s="97"/>
    </row>
    <row r="575" spans="5:23" ht="12.75">
      <c r="E575" s="10"/>
      <c r="K575" s="13"/>
      <c r="V575" s="78"/>
      <c r="W575" s="97"/>
    </row>
    <row r="576" spans="5:23" ht="12.75">
      <c r="E576" s="10"/>
      <c r="K576" s="13"/>
      <c r="V576" s="78"/>
      <c r="W576" s="97"/>
    </row>
    <row r="577" spans="5:23" ht="12.75">
      <c r="E577" s="10"/>
      <c r="K577" s="13"/>
      <c r="V577" s="78"/>
      <c r="W577" s="97"/>
    </row>
    <row r="578" spans="5:23" ht="12.75">
      <c r="E578" s="10"/>
      <c r="K578" s="13"/>
      <c r="V578" s="78"/>
      <c r="W578" s="97"/>
    </row>
    <row r="579" spans="5:23" ht="12.75">
      <c r="E579" s="10"/>
      <c r="K579" s="13"/>
      <c r="V579" s="78"/>
      <c r="W579" s="97"/>
    </row>
    <row r="580" spans="5:23" ht="12.75">
      <c r="E580" s="10"/>
      <c r="K580" s="13"/>
      <c r="V580" s="78"/>
      <c r="W580" s="97"/>
    </row>
    <row r="581" spans="5:23" ht="12.75">
      <c r="E581" s="10"/>
      <c r="K581" s="13"/>
      <c r="V581" s="78"/>
      <c r="W581" s="97"/>
    </row>
    <row r="582" spans="5:23" ht="12.75">
      <c r="E582" s="10"/>
      <c r="K582" s="13"/>
      <c r="V582" s="78"/>
      <c r="W582" s="97"/>
    </row>
    <row r="583" spans="5:23" ht="12.75">
      <c r="E583" s="10"/>
      <c r="K583" s="13"/>
      <c r="V583" s="78"/>
      <c r="W583" s="97"/>
    </row>
    <row r="584" spans="5:23" ht="12.75">
      <c r="E584" s="10"/>
      <c r="K584" s="13"/>
      <c r="V584" s="78"/>
      <c r="W584" s="97"/>
    </row>
    <row r="585" spans="5:23" ht="12.75">
      <c r="E585" s="10"/>
      <c r="K585" s="13"/>
      <c r="V585" s="78"/>
      <c r="W585" s="97"/>
    </row>
    <row r="586" spans="5:23" ht="12.75">
      <c r="E586" s="10"/>
      <c r="K586" s="13"/>
      <c r="V586" s="78"/>
      <c r="W586" s="97"/>
    </row>
    <row r="587" spans="5:23" ht="12.75">
      <c r="E587" s="10"/>
      <c r="K587" s="13"/>
      <c r="V587" s="78"/>
      <c r="W587" s="97"/>
    </row>
    <row r="588" spans="5:23" ht="12.75">
      <c r="E588" s="10"/>
      <c r="K588" s="13"/>
      <c r="V588" s="78"/>
      <c r="W588" s="97"/>
    </row>
    <row r="589" spans="5:23" ht="12.75">
      <c r="E589" s="10"/>
      <c r="K589" s="13"/>
      <c r="V589" s="78"/>
      <c r="W589" s="97"/>
    </row>
    <row r="590" spans="5:23" ht="12.75">
      <c r="E590" s="10"/>
      <c r="K590" s="13"/>
      <c r="V590" s="78"/>
      <c r="W590" s="97"/>
    </row>
    <row r="591" spans="5:23" ht="12.75">
      <c r="E591" s="10"/>
      <c r="K591" s="13"/>
      <c r="V591" s="78"/>
      <c r="W591" s="97"/>
    </row>
    <row r="592" spans="5:23" ht="12.75">
      <c r="E592" s="10"/>
      <c r="K592" s="13"/>
      <c r="V592" s="78"/>
      <c r="W592" s="97"/>
    </row>
    <row r="593" spans="5:23" ht="12.75">
      <c r="E593" s="10"/>
      <c r="K593" s="13"/>
      <c r="V593" s="78"/>
      <c r="W593" s="97"/>
    </row>
    <row r="594" spans="5:23" ht="12.75">
      <c r="E594" s="10"/>
      <c r="K594" s="13"/>
      <c r="V594" s="78"/>
      <c r="W594" s="97"/>
    </row>
    <row r="595" spans="5:23" ht="12.75">
      <c r="E595" s="10"/>
      <c r="K595" s="13"/>
      <c r="V595" s="78"/>
      <c r="W595" s="97"/>
    </row>
    <row r="596" spans="5:23" ht="12.75">
      <c r="E596" s="10"/>
      <c r="K596" s="13"/>
      <c r="V596" s="78"/>
      <c r="W596" s="97"/>
    </row>
    <row r="597" spans="5:23" ht="12.75">
      <c r="E597" s="10"/>
      <c r="K597" s="13"/>
      <c r="V597" s="78"/>
      <c r="W597" s="97"/>
    </row>
    <row r="598" spans="5:23" ht="12.75">
      <c r="E598" s="10"/>
      <c r="K598" s="13"/>
      <c r="V598" s="78"/>
      <c r="W598" s="97"/>
    </row>
    <row r="599" spans="5:23" ht="12.75">
      <c r="E599" s="10"/>
      <c r="K599" s="13"/>
      <c r="V599" s="78"/>
      <c r="W599" s="97"/>
    </row>
    <row r="600" spans="5:23" ht="12.75">
      <c r="E600" s="10"/>
      <c r="K600" s="13"/>
      <c r="V600" s="78"/>
      <c r="W600" s="97"/>
    </row>
    <row r="601" spans="5:23" ht="12.75">
      <c r="E601" s="10"/>
      <c r="K601" s="13"/>
      <c r="V601" s="78"/>
      <c r="W601" s="97"/>
    </row>
    <row r="602" spans="5:23" ht="12.75">
      <c r="E602" s="10"/>
      <c r="K602" s="13"/>
      <c r="V602" s="78"/>
      <c r="W602" s="97"/>
    </row>
    <row r="603" spans="5:23" ht="12.75">
      <c r="E603" s="10"/>
      <c r="K603" s="13"/>
      <c r="V603" s="78"/>
      <c r="W603" s="97"/>
    </row>
    <row r="604" spans="5:23" ht="12.75">
      <c r="E604" s="10"/>
      <c r="K604" s="13"/>
      <c r="V604" s="78"/>
      <c r="W604" s="97"/>
    </row>
    <row r="605" spans="5:23" ht="12.75">
      <c r="E605" s="10"/>
      <c r="K605" s="13"/>
      <c r="V605" s="78"/>
      <c r="W605" s="97"/>
    </row>
    <row r="606" spans="5:23" ht="12.75">
      <c r="E606" s="10"/>
      <c r="K606" s="13"/>
      <c r="V606" s="78"/>
      <c r="W606" s="97"/>
    </row>
    <row r="607" spans="5:23" ht="12.75">
      <c r="E607" s="10"/>
      <c r="K607" s="13"/>
      <c r="V607" s="78"/>
      <c r="W607" s="97"/>
    </row>
    <row r="608" spans="5:23" ht="12.75">
      <c r="E608" s="10"/>
      <c r="K608" s="13"/>
      <c r="V608" s="78"/>
      <c r="W608" s="97"/>
    </row>
    <row r="609" spans="5:23" ht="12.75">
      <c r="E609" s="10"/>
      <c r="K609" s="13"/>
      <c r="V609" s="78"/>
      <c r="W609" s="97"/>
    </row>
    <row r="610" spans="5:23" ht="12.75">
      <c r="E610" s="10"/>
      <c r="K610" s="13"/>
      <c r="V610" s="78"/>
      <c r="W610" s="97"/>
    </row>
    <row r="611" spans="5:23" ht="12.75">
      <c r="E611" s="10"/>
      <c r="K611" s="13"/>
      <c r="V611" s="78"/>
      <c r="W611" s="97"/>
    </row>
    <row r="612" spans="5:23" ht="12.75">
      <c r="E612" s="10"/>
      <c r="K612" s="13"/>
      <c r="V612" s="78"/>
      <c r="W612" s="97"/>
    </row>
    <row r="613" spans="5:23" ht="12.75">
      <c r="E613" s="10"/>
      <c r="K613" s="13"/>
      <c r="V613" s="78"/>
      <c r="W613" s="97"/>
    </row>
    <row r="614" spans="5:23" ht="12.75">
      <c r="E614" s="10"/>
      <c r="K614" s="13"/>
      <c r="V614" s="78"/>
      <c r="W614" s="97"/>
    </row>
    <row r="615" spans="5:23" ht="12.75">
      <c r="E615" s="10"/>
      <c r="K615" s="13"/>
      <c r="V615" s="78"/>
      <c r="W615" s="97"/>
    </row>
    <row r="616" spans="5:23" ht="12.75">
      <c r="E616" s="10"/>
      <c r="K616" s="13"/>
      <c r="V616" s="78"/>
      <c r="W616" s="97"/>
    </row>
    <row r="617" spans="5:23" ht="12.75">
      <c r="E617" s="10"/>
      <c r="K617" s="13"/>
      <c r="V617" s="78"/>
      <c r="W617" s="97"/>
    </row>
    <row r="618" spans="5:23" ht="12.75">
      <c r="E618" s="10"/>
      <c r="K618" s="13"/>
      <c r="V618" s="78"/>
      <c r="W618" s="97"/>
    </row>
    <row r="619" spans="5:23" ht="12.75">
      <c r="E619" s="10"/>
      <c r="K619" s="13"/>
      <c r="V619" s="78"/>
      <c r="W619" s="97"/>
    </row>
    <row r="620" spans="5:23" ht="12.75">
      <c r="E620" s="10"/>
      <c r="K620" s="13"/>
      <c r="V620" s="78"/>
      <c r="W620" s="97"/>
    </row>
    <row r="621" spans="5:23" ht="12.75">
      <c r="E621" s="10"/>
      <c r="K621" s="13"/>
      <c r="V621" s="78"/>
      <c r="W621" s="97"/>
    </row>
    <row r="622" spans="5:23" ht="12.75">
      <c r="E622" s="10"/>
      <c r="K622" s="13"/>
      <c r="V622" s="78"/>
      <c r="W622" s="97"/>
    </row>
    <row r="623" spans="5:23" ht="12.75">
      <c r="E623" s="10"/>
      <c r="K623" s="13"/>
      <c r="V623" s="78"/>
      <c r="W623" s="97"/>
    </row>
    <row r="624" spans="5:23" ht="12.75">
      <c r="E624" s="10"/>
      <c r="K624" s="13"/>
      <c r="V624" s="78"/>
      <c r="W624" s="97"/>
    </row>
    <row r="625" spans="5:23" ht="12.75">
      <c r="E625" s="10"/>
      <c r="K625" s="13"/>
      <c r="V625" s="78"/>
      <c r="W625" s="97"/>
    </row>
    <row r="626" spans="5:23" ht="12.75">
      <c r="E626" s="10"/>
      <c r="K626" s="13"/>
      <c r="V626" s="78"/>
      <c r="W626" s="97"/>
    </row>
    <row r="627" spans="5:23" ht="12.75">
      <c r="E627" s="10"/>
      <c r="K627" s="13"/>
      <c r="V627" s="78"/>
      <c r="W627" s="97"/>
    </row>
    <row r="628" spans="5:23" ht="12.75">
      <c r="E628" s="10"/>
      <c r="K628" s="13"/>
      <c r="V628" s="78"/>
      <c r="W628" s="97"/>
    </row>
    <row r="629" spans="5:23" ht="12.75">
      <c r="E629" s="10"/>
      <c r="K629" s="13"/>
      <c r="V629" s="78"/>
      <c r="W629" s="97"/>
    </row>
    <row r="630" spans="5:23" ht="12.75">
      <c r="E630" s="10"/>
      <c r="K630" s="13"/>
      <c r="V630" s="78"/>
      <c r="W630" s="97"/>
    </row>
    <row r="631" spans="5:23" ht="12.75">
      <c r="E631" s="10"/>
      <c r="K631" s="13"/>
      <c r="V631" s="78"/>
      <c r="W631" s="97"/>
    </row>
    <row r="632" spans="5:23" ht="12.75">
      <c r="E632" s="10"/>
      <c r="K632" s="13"/>
      <c r="V632" s="78"/>
      <c r="W632" s="97"/>
    </row>
    <row r="633" spans="5:23" ht="12.75">
      <c r="E633" s="10"/>
      <c r="K633" s="13"/>
      <c r="V633" s="78"/>
      <c r="W633" s="97"/>
    </row>
    <row r="634" spans="5:23" ht="12.75">
      <c r="E634" s="10"/>
      <c r="K634" s="13"/>
      <c r="V634" s="78"/>
      <c r="W634" s="97"/>
    </row>
    <row r="635" spans="5:23" ht="12.75">
      <c r="E635" s="10"/>
      <c r="K635" s="13"/>
      <c r="V635" s="78"/>
      <c r="W635" s="97"/>
    </row>
    <row r="636" spans="5:23" ht="12.75">
      <c r="E636" s="10"/>
      <c r="K636" s="13"/>
      <c r="V636" s="78"/>
      <c r="W636" s="97"/>
    </row>
    <row r="637" spans="5:23" ht="12.75">
      <c r="E637" s="10"/>
      <c r="K637" s="13"/>
      <c r="V637" s="78"/>
      <c r="W637" s="97"/>
    </row>
    <row r="638" spans="5:23" ht="12.75">
      <c r="E638" s="10"/>
      <c r="K638" s="13"/>
      <c r="V638" s="78"/>
      <c r="W638" s="97"/>
    </row>
    <row r="639" spans="5:23" ht="12.75">
      <c r="E639" s="10"/>
      <c r="K639" s="13"/>
      <c r="V639" s="78"/>
      <c r="W639" s="97"/>
    </row>
    <row r="640" spans="5:23" ht="12.75">
      <c r="E640" s="10"/>
      <c r="K640" s="13"/>
      <c r="V640" s="78"/>
      <c r="W640" s="97"/>
    </row>
    <row r="641" spans="5:23" ht="12.75">
      <c r="E641" s="10"/>
      <c r="K641" s="13"/>
      <c r="V641" s="78"/>
      <c r="W641" s="97"/>
    </row>
    <row r="642" spans="5:23" ht="12.75">
      <c r="E642" s="10"/>
      <c r="K642" s="13"/>
      <c r="V642" s="78"/>
      <c r="W642" s="97"/>
    </row>
    <row r="643" spans="5:23" ht="12.75">
      <c r="E643" s="10"/>
      <c r="K643" s="13"/>
      <c r="V643" s="78"/>
      <c r="W643" s="97"/>
    </row>
    <row r="644" spans="5:23" ht="12.75">
      <c r="E644" s="10"/>
      <c r="K644" s="13"/>
      <c r="V644" s="78"/>
      <c r="W644" s="97"/>
    </row>
    <row r="645" spans="5:23" ht="12.75">
      <c r="E645" s="10"/>
      <c r="K645" s="13"/>
      <c r="V645" s="78"/>
      <c r="W645" s="97"/>
    </row>
    <row r="646" spans="5:23" ht="12.75">
      <c r="E646" s="10"/>
      <c r="K646" s="13"/>
      <c r="V646" s="78"/>
      <c r="W646" s="97"/>
    </row>
    <row r="647" spans="5:23" ht="12.75">
      <c r="E647" s="10"/>
      <c r="K647" s="13"/>
      <c r="V647" s="78"/>
      <c r="W647" s="97"/>
    </row>
    <row r="648" spans="5:23" ht="12.75">
      <c r="E648" s="10"/>
      <c r="K648" s="13"/>
      <c r="V648" s="78"/>
      <c r="W648" s="97"/>
    </row>
    <row r="649" spans="5:23" ht="12.75">
      <c r="E649" s="10"/>
      <c r="K649" s="13"/>
      <c r="V649" s="78"/>
      <c r="W649" s="97"/>
    </row>
    <row r="650" spans="5:23" ht="12.75">
      <c r="E650" s="10"/>
      <c r="K650" s="13"/>
      <c r="V650" s="78"/>
      <c r="W650" s="97"/>
    </row>
    <row r="651" spans="5:23" ht="12.75">
      <c r="E651" s="10"/>
      <c r="K651" s="13"/>
      <c r="V651" s="78"/>
      <c r="W651" s="97"/>
    </row>
    <row r="652" spans="5:23" ht="12.75">
      <c r="E652" s="10"/>
      <c r="K652" s="13"/>
      <c r="V652" s="78"/>
      <c r="W652" s="97"/>
    </row>
    <row r="653" spans="5:23" ht="12.75">
      <c r="E653" s="10"/>
      <c r="K653" s="13"/>
      <c r="V653" s="78"/>
      <c r="W653" s="97"/>
    </row>
    <row r="654" spans="5:23" ht="12.75">
      <c r="E654" s="10"/>
      <c r="K654" s="13"/>
      <c r="V654" s="78"/>
      <c r="W654" s="97"/>
    </row>
    <row r="655" spans="5:23" ht="12.75">
      <c r="E655" s="10"/>
      <c r="K655" s="13"/>
      <c r="V655" s="78"/>
      <c r="W655" s="97"/>
    </row>
    <row r="656" spans="5:23" ht="12.75">
      <c r="E656" s="10"/>
      <c r="K656" s="13"/>
      <c r="V656" s="78"/>
      <c r="W656" s="97"/>
    </row>
    <row r="657" spans="5:23" ht="12.75">
      <c r="E657" s="10"/>
      <c r="K657" s="13"/>
      <c r="V657" s="78"/>
      <c r="W657" s="97"/>
    </row>
    <row r="658" spans="5:23" ht="12.75">
      <c r="E658" s="10"/>
      <c r="K658" s="13"/>
      <c r="V658" s="78"/>
      <c r="W658" s="97"/>
    </row>
    <row r="659" spans="5:23" ht="12.75">
      <c r="E659" s="10"/>
      <c r="K659" s="13"/>
      <c r="V659" s="78"/>
      <c r="W659" s="97"/>
    </row>
    <row r="660" spans="5:23" ht="12.75">
      <c r="E660" s="10"/>
      <c r="K660" s="13"/>
      <c r="V660" s="78"/>
      <c r="W660" s="97"/>
    </row>
    <row r="661" spans="5:23" ht="12.75">
      <c r="E661" s="10"/>
      <c r="K661" s="13"/>
      <c r="V661" s="78"/>
      <c r="W661" s="97"/>
    </row>
    <row r="662" spans="5:23" ht="12.75">
      <c r="E662" s="10"/>
      <c r="K662" s="13"/>
      <c r="V662" s="78"/>
      <c r="W662" s="97"/>
    </row>
    <row r="663" spans="5:23" ht="12.75">
      <c r="E663" s="10"/>
      <c r="K663" s="13"/>
      <c r="V663" s="78"/>
      <c r="W663" s="97"/>
    </row>
    <row r="664" spans="5:23" ht="12.75">
      <c r="E664" s="10"/>
      <c r="K664" s="13"/>
      <c r="V664" s="78"/>
      <c r="W664" s="97"/>
    </row>
    <row r="665" spans="5:23" ht="12.75">
      <c r="E665" s="10"/>
      <c r="K665" s="13"/>
      <c r="V665" s="78"/>
      <c r="W665" s="97"/>
    </row>
    <row r="666" spans="5:23" ht="12.75">
      <c r="E666" s="10"/>
      <c r="K666" s="13"/>
      <c r="V666" s="78"/>
      <c r="W666" s="97"/>
    </row>
    <row r="667" spans="5:23" ht="12.75">
      <c r="E667" s="10"/>
      <c r="K667" s="13"/>
      <c r="V667" s="78"/>
      <c r="W667" s="97"/>
    </row>
    <row r="668" spans="5:23" ht="12.75">
      <c r="E668" s="10"/>
      <c r="K668" s="13"/>
      <c r="V668" s="78"/>
      <c r="W668" s="97"/>
    </row>
    <row r="669" spans="5:23" ht="12.75">
      <c r="E669" s="10"/>
      <c r="K669" s="13"/>
      <c r="V669" s="78"/>
      <c r="W669" s="97"/>
    </row>
    <row r="670" spans="5:23" ht="12.75">
      <c r="E670" s="10"/>
      <c r="K670" s="13"/>
      <c r="V670" s="78"/>
      <c r="W670" s="97"/>
    </row>
    <row r="671" spans="5:23" ht="12.75">
      <c r="E671" s="10"/>
      <c r="K671" s="13"/>
      <c r="V671" s="78"/>
      <c r="W671" s="97"/>
    </row>
    <row r="672" spans="5:23" ht="12.75">
      <c r="E672" s="10"/>
      <c r="K672" s="13"/>
      <c r="V672" s="78"/>
      <c r="W672" s="97"/>
    </row>
    <row r="673" spans="5:23" ht="12.75">
      <c r="E673" s="10"/>
      <c r="K673" s="13"/>
      <c r="V673" s="78"/>
      <c r="W673" s="97"/>
    </row>
    <row r="674" spans="5:23" ht="12.75">
      <c r="E674" s="10"/>
      <c r="K674" s="13"/>
      <c r="V674" s="78"/>
      <c r="W674" s="97"/>
    </row>
    <row r="675" spans="5:23" ht="12.75">
      <c r="E675" s="10"/>
      <c r="K675" s="13"/>
      <c r="V675" s="78"/>
      <c r="W675" s="97"/>
    </row>
    <row r="676" spans="5:23" ht="12.75">
      <c r="E676" s="10"/>
      <c r="K676" s="13"/>
      <c r="V676" s="78"/>
      <c r="W676" s="97"/>
    </row>
    <row r="677" spans="5:23" ht="12.75">
      <c r="E677" s="10"/>
      <c r="K677" s="13"/>
      <c r="V677" s="78"/>
      <c r="W677" s="97"/>
    </row>
    <row r="678" spans="5:23" ht="12.75">
      <c r="E678" s="10"/>
      <c r="K678" s="13"/>
      <c r="V678" s="78"/>
      <c r="W678" s="97"/>
    </row>
    <row r="679" spans="5:23" ht="12.75">
      <c r="E679" s="10"/>
      <c r="K679" s="13"/>
      <c r="V679" s="78"/>
      <c r="W679" s="97"/>
    </row>
    <row r="680" spans="5:23" ht="12.75">
      <c r="E680" s="10"/>
      <c r="K680" s="13"/>
      <c r="V680" s="78"/>
      <c r="W680" s="97"/>
    </row>
    <row r="681" spans="5:23" ht="12.75">
      <c r="E681" s="10"/>
      <c r="K681" s="13"/>
      <c r="V681" s="78"/>
      <c r="W681" s="97"/>
    </row>
    <row r="682" spans="5:23" ht="12.75">
      <c r="E682" s="10"/>
      <c r="K682" s="13"/>
      <c r="V682" s="78"/>
      <c r="W682" s="97"/>
    </row>
    <row r="683" spans="5:23" ht="12.75">
      <c r="E683" s="10"/>
      <c r="K683" s="13"/>
      <c r="V683" s="78"/>
      <c r="W683" s="97"/>
    </row>
    <row r="684" spans="5:23" ht="12.75">
      <c r="E684" s="10"/>
      <c r="K684" s="13"/>
      <c r="V684" s="78"/>
      <c r="W684" s="97"/>
    </row>
    <row r="685" spans="5:23" ht="12.75">
      <c r="E685" s="10"/>
      <c r="K685" s="13"/>
      <c r="V685" s="78"/>
      <c r="W685" s="97"/>
    </row>
    <row r="686" spans="5:23" ht="12.75">
      <c r="E686" s="10"/>
      <c r="K686" s="13"/>
      <c r="V686" s="78"/>
      <c r="W686" s="97"/>
    </row>
    <row r="687" spans="5:23" ht="12.75">
      <c r="E687" s="10"/>
      <c r="K687" s="13"/>
      <c r="V687" s="78"/>
      <c r="W687" s="97"/>
    </row>
    <row r="688" spans="5:23" ht="12.75">
      <c r="E688" s="10"/>
      <c r="K688" s="13"/>
      <c r="V688" s="78"/>
      <c r="W688" s="97"/>
    </row>
    <row r="689" spans="5:23" ht="12.75">
      <c r="E689" s="10"/>
      <c r="K689" s="13"/>
      <c r="V689" s="78"/>
      <c r="W689" s="97"/>
    </row>
    <row r="690" spans="5:23" ht="12.75">
      <c r="E690" s="10"/>
      <c r="K690" s="13"/>
      <c r="V690" s="78"/>
      <c r="W690" s="97"/>
    </row>
    <row r="691" spans="5:23" ht="12.75">
      <c r="E691" s="10"/>
      <c r="K691" s="13"/>
      <c r="V691" s="78"/>
      <c r="W691" s="97"/>
    </row>
    <row r="692" spans="5:23" ht="12.75">
      <c r="E692" s="10"/>
      <c r="K692" s="13"/>
      <c r="V692" s="78"/>
      <c r="W692" s="97"/>
    </row>
    <row r="693" spans="5:23" ht="12.75">
      <c r="E693" s="10"/>
      <c r="K693" s="13"/>
      <c r="V693" s="78"/>
      <c r="W693" s="97"/>
    </row>
    <row r="694" spans="5:23" ht="12.75">
      <c r="E694" s="10"/>
      <c r="K694" s="13"/>
      <c r="V694" s="78"/>
      <c r="W694" s="97"/>
    </row>
    <row r="695" spans="5:23" ht="12.75">
      <c r="E695" s="10"/>
      <c r="K695" s="13"/>
      <c r="V695" s="78"/>
      <c r="W695" s="97"/>
    </row>
    <row r="696" spans="5:23" ht="12.75">
      <c r="E696" s="10"/>
      <c r="K696" s="13"/>
      <c r="V696" s="78"/>
      <c r="W696" s="97"/>
    </row>
    <row r="697" spans="5:23" ht="12.75">
      <c r="E697" s="10"/>
      <c r="K697" s="13"/>
      <c r="V697" s="78"/>
      <c r="W697" s="97"/>
    </row>
    <row r="698" spans="5:23" ht="12.75">
      <c r="E698" s="10"/>
      <c r="K698" s="13"/>
      <c r="V698" s="78"/>
      <c r="W698" s="97"/>
    </row>
    <row r="699" spans="5:23" ht="12.75">
      <c r="E699" s="10"/>
      <c r="K699" s="13"/>
      <c r="V699" s="78"/>
      <c r="W699" s="97"/>
    </row>
    <row r="700" spans="5:23" ht="12.75">
      <c r="E700" s="10"/>
      <c r="K700" s="13"/>
      <c r="V700" s="78"/>
      <c r="W700" s="97"/>
    </row>
    <row r="701" spans="5:23" ht="12.75">
      <c r="E701" s="10"/>
      <c r="K701" s="13"/>
      <c r="V701" s="78"/>
      <c r="W701" s="97"/>
    </row>
    <row r="702" spans="5:23" ht="12.75">
      <c r="E702" s="10"/>
      <c r="K702" s="13"/>
      <c r="V702" s="78"/>
      <c r="W702" s="97"/>
    </row>
    <row r="703" spans="5:23" ht="12.75">
      <c r="E703" s="10"/>
      <c r="K703" s="13"/>
      <c r="V703" s="78"/>
      <c r="W703" s="97"/>
    </row>
    <row r="704" spans="5:23" ht="12.75">
      <c r="E704" s="10"/>
      <c r="K704" s="13"/>
      <c r="V704" s="78"/>
      <c r="W704" s="97"/>
    </row>
    <row r="705" spans="5:23" ht="12.75">
      <c r="E705" s="10"/>
      <c r="K705" s="13"/>
      <c r="V705" s="78"/>
      <c r="W705" s="97"/>
    </row>
    <row r="706" spans="5:23" ht="12.75">
      <c r="E706" s="10"/>
      <c r="K706" s="13"/>
      <c r="V706" s="78"/>
      <c r="W706" s="97"/>
    </row>
    <row r="707" spans="5:23" ht="12.75">
      <c r="E707" s="10"/>
      <c r="K707" s="13"/>
      <c r="V707" s="78"/>
      <c r="W707" s="97"/>
    </row>
    <row r="708" spans="5:23" ht="12.75">
      <c r="E708" s="10"/>
      <c r="K708" s="13"/>
      <c r="V708" s="78"/>
      <c r="W708" s="97"/>
    </row>
    <row r="709" spans="5:23" ht="12.75">
      <c r="E709" s="10"/>
      <c r="K709" s="13"/>
      <c r="V709" s="78"/>
      <c r="W709" s="97"/>
    </row>
    <row r="710" spans="5:23" ht="12.75">
      <c r="E710" s="10"/>
      <c r="K710" s="13"/>
      <c r="V710" s="78"/>
      <c r="W710" s="97"/>
    </row>
    <row r="711" spans="5:23" ht="12.75">
      <c r="E711" s="10"/>
      <c r="K711" s="13"/>
      <c r="V711" s="78"/>
      <c r="W711" s="97"/>
    </row>
    <row r="712" spans="5:23" ht="12.75">
      <c r="E712" s="10"/>
      <c r="K712" s="13"/>
      <c r="V712" s="78"/>
      <c r="W712" s="97"/>
    </row>
    <row r="713" spans="5:23" ht="12.75">
      <c r="E713" s="10"/>
      <c r="K713" s="13"/>
      <c r="V713" s="78"/>
      <c r="W713" s="97"/>
    </row>
    <row r="714" spans="5:23" ht="12.75">
      <c r="E714" s="10"/>
      <c r="K714" s="13"/>
      <c r="V714" s="78"/>
      <c r="W714" s="97"/>
    </row>
    <row r="715" spans="5:23" ht="12.75">
      <c r="E715" s="10"/>
      <c r="K715" s="13"/>
      <c r="V715" s="78"/>
      <c r="W715" s="97"/>
    </row>
    <row r="716" spans="5:23" ht="12.75">
      <c r="E716" s="10"/>
      <c r="K716" s="13"/>
      <c r="V716" s="78"/>
      <c r="W716" s="97"/>
    </row>
    <row r="717" spans="5:23" ht="12.75">
      <c r="E717" s="10"/>
      <c r="K717" s="13"/>
      <c r="V717" s="78"/>
      <c r="W717" s="97"/>
    </row>
    <row r="718" spans="5:23" ht="12.75">
      <c r="E718" s="10"/>
      <c r="K718" s="13"/>
      <c r="V718" s="78"/>
      <c r="W718" s="97"/>
    </row>
    <row r="719" spans="5:23" ht="12.75">
      <c r="E719" s="10"/>
      <c r="K719" s="13"/>
      <c r="V719" s="78"/>
      <c r="W719" s="97"/>
    </row>
    <row r="720" spans="5:23" ht="12.75">
      <c r="E720" s="10"/>
      <c r="K720" s="13"/>
      <c r="V720" s="78"/>
      <c r="W720" s="97"/>
    </row>
    <row r="721" spans="5:23" ht="12.75">
      <c r="E721" s="10"/>
      <c r="K721" s="13"/>
      <c r="V721" s="78"/>
      <c r="W721" s="97"/>
    </row>
    <row r="722" spans="5:23" ht="12.75">
      <c r="E722" s="10"/>
      <c r="K722" s="13"/>
      <c r="V722" s="78"/>
      <c r="W722" s="97"/>
    </row>
    <row r="723" spans="5:23" ht="12.75">
      <c r="E723" s="10"/>
      <c r="K723" s="13"/>
      <c r="V723" s="78"/>
      <c r="W723" s="97"/>
    </row>
    <row r="724" spans="5:23" ht="12.75">
      <c r="E724" s="10"/>
      <c r="K724" s="13"/>
      <c r="V724" s="78"/>
      <c r="W724" s="97"/>
    </row>
    <row r="725" spans="5:23" ht="12.75">
      <c r="E725" s="10"/>
      <c r="K725" s="13"/>
      <c r="V725" s="78"/>
      <c r="W725" s="97"/>
    </row>
    <row r="726" spans="5:23" ht="12.75">
      <c r="E726" s="10"/>
      <c r="K726" s="13"/>
      <c r="V726" s="78"/>
      <c r="W726" s="97"/>
    </row>
    <row r="727" spans="5:23" ht="12.75">
      <c r="E727" s="10"/>
      <c r="K727" s="13"/>
      <c r="V727" s="78"/>
      <c r="W727" s="97"/>
    </row>
    <row r="728" spans="5:23" ht="12.75">
      <c r="E728" s="10"/>
      <c r="K728" s="13"/>
      <c r="V728" s="78"/>
      <c r="W728" s="97"/>
    </row>
    <row r="729" spans="5:23" ht="12.75">
      <c r="E729" s="10"/>
      <c r="K729" s="13"/>
      <c r="V729" s="78"/>
      <c r="W729" s="97"/>
    </row>
    <row r="730" spans="5:23" ht="12.75">
      <c r="E730" s="10"/>
      <c r="K730" s="13"/>
      <c r="V730" s="78"/>
      <c r="W730" s="97"/>
    </row>
    <row r="731" spans="5:23" ht="12.75">
      <c r="E731" s="10"/>
      <c r="K731" s="13"/>
      <c r="V731" s="78"/>
      <c r="W731" s="97"/>
    </row>
    <row r="732" spans="5:23" ht="12.75">
      <c r="E732" s="10"/>
      <c r="K732" s="13"/>
      <c r="V732" s="78"/>
      <c r="W732" s="97"/>
    </row>
    <row r="733" spans="5:23" ht="12.75">
      <c r="E733" s="10"/>
      <c r="K733" s="13"/>
      <c r="V733" s="78"/>
      <c r="W733" s="97"/>
    </row>
    <row r="734" spans="5:23" ht="12.75">
      <c r="E734" s="10"/>
      <c r="K734" s="13"/>
      <c r="V734" s="78"/>
      <c r="W734" s="97"/>
    </row>
    <row r="735" spans="5:23" ht="12.75">
      <c r="E735" s="10"/>
      <c r="K735" s="13"/>
      <c r="V735" s="78"/>
      <c r="W735" s="97"/>
    </row>
    <row r="736" spans="5:23" ht="12.75">
      <c r="E736" s="10"/>
      <c r="K736" s="13"/>
      <c r="V736" s="78"/>
      <c r="W736" s="97"/>
    </row>
    <row r="737" spans="5:23" ht="12.75">
      <c r="E737" s="10"/>
      <c r="K737" s="13"/>
      <c r="V737" s="78"/>
      <c r="W737" s="97"/>
    </row>
    <row r="738" spans="5:23" ht="12.75">
      <c r="E738" s="10"/>
      <c r="K738" s="13"/>
      <c r="V738" s="78"/>
      <c r="W738" s="97"/>
    </row>
    <row r="739" spans="5:23" ht="12.75">
      <c r="E739" s="10"/>
      <c r="K739" s="13"/>
      <c r="V739" s="78"/>
      <c r="W739" s="97"/>
    </row>
    <row r="740" spans="5:23" ht="12.75">
      <c r="E740" s="10"/>
      <c r="K740" s="13"/>
      <c r="V740" s="78"/>
      <c r="W740" s="97"/>
    </row>
    <row r="741" spans="5:23" ht="12.75">
      <c r="E741" s="10"/>
      <c r="K741" s="13"/>
      <c r="V741" s="78"/>
      <c r="W741" s="97"/>
    </row>
    <row r="742" spans="5:23" ht="12.75">
      <c r="E742" s="10"/>
      <c r="K742" s="13"/>
      <c r="V742" s="78"/>
      <c r="W742" s="97"/>
    </row>
    <row r="743" spans="5:23" ht="12.75">
      <c r="E743" s="10"/>
      <c r="K743" s="13"/>
      <c r="V743" s="78"/>
      <c r="W743" s="97"/>
    </row>
    <row r="744" spans="5:23" ht="12.75">
      <c r="E744" s="10"/>
      <c r="K744" s="13"/>
      <c r="V744" s="78"/>
      <c r="W744" s="97"/>
    </row>
    <row r="745" spans="5:23" ht="12.75">
      <c r="E745" s="10"/>
      <c r="K745" s="13"/>
      <c r="V745" s="78"/>
      <c r="W745" s="97"/>
    </row>
    <row r="746" spans="5:23" ht="12.75">
      <c r="E746" s="10"/>
      <c r="K746" s="13"/>
      <c r="V746" s="78"/>
      <c r="W746" s="97"/>
    </row>
    <row r="747" spans="5:23" ht="12.75">
      <c r="E747" s="10"/>
      <c r="K747" s="13"/>
      <c r="V747" s="78"/>
      <c r="W747" s="97"/>
    </row>
    <row r="748" spans="5:23" ht="12.75">
      <c r="E748" s="10"/>
      <c r="K748" s="13"/>
      <c r="V748" s="78"/>
      <c r="W748" s="97"/>
    </row>
    <row r="749" spans="5:23" ht="12.75">
      <c r="E749" s="10"/>
      <c r="K749" s="13"/>
      <c r="V749" s="78"/>
      <c r="W749" s="97"/>
    </row>
    <row r="750" spans="5:23" ht="12.75">
      <c r="E750" s="10"/>
      <c r="K750" s="13"/>
      <c r="V750" s="78"/>
      <c r="W750" s="97"/>
    </row>
    <row r="751" spans="5:23" ht="12.75">
      <c r="E751" s="10"/>
      <c r="K751" s="13"/>
      <c r="V751" s="78"/>
      <c r="W751" s="97"/>
    </row>
    <row r="752" spans="5:23" ht="12.75">
      <c r="E752" s="10"/>
      <c r="K752" s="13"/>
      <c r="V752" s="78"/>
      <c r="W752" s="97"/>
    </row>
    <row r="753" spans="5:23" ht="12.75">
      <c r="E753" s="10"/>
      <c r="K753" s="13"/>
      <c r="V753" s="78"/>
      <c r="W753" s="97"/>
    </row>
    <row r="754" spans="5:23" ht="12.75">
      <c r="E754" s="10"/>
      <c r="K754" s="13"/>
      <c r="V754" s="78"/>
      <c r="W754" s="97"/>
    </row>
    <row r="755" spans="5:23" ht="12.75">
      <c r="E755" s="10"/>
      <c r="K755" s="13"/>
      <c r="V755" s="78"/>
      <c r="W755" s="97"/>
    </row>
    <row r="756" spans="5:23" ht="12.75">
      <c r="E756" s="10"/>
      <c r="K756" s="13"/>
      <c r="V756" s="78"/>
      <c r="W756" s="97"/>
    </row>
    <row r="757" spans="5:23" ht="12.75">
      <c r="E757" s="10"/>
      <c r="K757" s="13"/>
      <c r="V757" s="78"/>
      <c r="W757" s="97"/>
    </row>
    <row r="758" spans="5:23" ht="12.75">
      <c r="E758" s="10"/>
      <c r="K758" s="13"/>
      <c r="V758" s="78"/>
      <c r="W758" s="97"/>
    </row>
    <row r="759" spans="5:23" ht="12.75">
      <c r="E759" s="10"/>
      <c r="K759" s="13"/>
      <c r="V759" s="78"/>
      <c r="W759" s="97"/>
    </row>
    <row r="760" spans="5:23" ht="12.75">
      <c r="E760" s="10"/>
      <c r="K760" s="13"/>
      <c r="V760" s="78"/>
      <c r="W760" s="97"/>
    </row>
    <row r="761" spans="5:23" ht="12.75">
      <c r="E761" s="10"/>
      <c r="K761" s="13"/>
      <c r="V761" s="78"/>
      <c r="W761" s="97"/>
    </row>
    <row r="762" spans="5:23" ht="12.75">
      <c r="E762" s="10"/>
      <c r="K762" s="13"/>
      <c r="V762" s="78"/>
      <c r="W762" s="97"/>
    </row>
    <row r="763" spans="5:23" ht="12.75">
      <c r="E763" s="10"/>
      <c r="K763" s="13"/>
      <c r="V763" s="78"/>
      <c r="W763" s="97"/>
    </row>
    <row r="764" spans="5:23" ht="12.75">
      <c r="E764" s="10"/>
      <c r="K764" s="13"/>
      <c r="V764" s="78"/>
      <c r="W764" s="97"/>
    </row>
    <row r="765" spans="5:23" ht="12.75">
      <c r="E765" s="10"/>
      <c r="K765" s="13"/>
      <c r="V765" s="78"/>
      <c r="W765" s="97"/>
    </row>
    <row r="766" spans="5:23" ht="12.75">
      <c r="E766" s="10"/>
      <c r="K766" s="13"/>
      <c r="V766" s="78"/>
      <c r="W766" s="97"/>
    </row>
    <row r="767" spans="5:23" ht="12.75">
      <c r="E767" s="10"/>
      <c r="K767" s="13"/>
      <c r="V767" s="78"/>
      <c r="W767" s="97"/>
    </row>
    <row r="768" spans="5:23" ht="12.75">
      <c r="E768" s="10"/>
      <c r="K768" s="13"/>
      <c r="V768" s="78"/>
      <c r="W768" s="97"/>
    </row>
    <row r="769" spans="5:23" ht="12.75">
      <c r="E769" s="10"/>
      <c r="K769" s="13"/>
      <c r="V769" s="78"/>
      <c r="W769" s="97"/>
    </row>
    <row r="770" spans="5:23" ht="12.75">
      <c r="E770" s="10"/>
      <c r="K770" s="13"/>
      <c r="V770" s="78"/>
      <c r="W770" s="97"/>
    </row>
    <row r="771" spans="5:23" ht="12.75">
      <c r="E771" s="10"/>
      <c r="K771" s="13"/>
      <c r="V771" s="78"/>
      <c r="W771" s="97"/>
    </row>
    <row r="772" spans="5:23" ht="12.75">
      <c r="E772" s="10"/>
      <c r="K772" s="13"/>
      <c r="V772" s="78"/>
      <c r="W772" s="97"/>
    </row>
    <row r="773" spans="5:23" ht="12.75">
      <c r="E773" s="10"/>
      <c r="K773" s="13"/>
      <c r="V773" s="78"/>
      <c r="W773" s="97"/>
    </row>
    <row r="774" spans="5:23" ht="12.75">
      <c r="E774" s="10"/>
      <c r="K774" s="13"/>
      <c r="V774" s="78"/>
      <c r="W774" s="97"/>
    </row>
    <row r="775" spans="5:23" ht="12.75">
      <c r="E775" s="10"/>
      <c r="K775" s="13"/>
      <c r="V775" s="78"/>
      <c r="W775" s="97"/>
    </row>
    <row r="776" spans="5:23" ht="12.75">
      <c r="E776" s="10"/>
      <c r="K776" s="13"/>
      <c r="V776" s="78"/>
      <c r="W776" s="97"/>
    </row>
    <row r="777" spans="5:23" ht="12.75">
      <c r="E777" s="10"/>
      <c r="K777" s="13"/>
      <c r="V777" s="78"/>
      <c r="W777" s="97"/>
    </row>
    <row r="778" spans="5:23" ht="12.75">
      <c r="E778" s="10"/>
      <c r="K778" s="13"/>
      <c r="V778" s="78"/>
      <c r="W778" s="97"/>
    </row>
    <row r="779" spans="5:23" ht="12.75">
      <c r="E779" s="10"/>
      <c r="K779" s="13"/>
      <c r="V779" s="78"/>
      <c r="W779" s="97"/>
    </row>
    <row r="780" spans="5:23" ht="12.75">
      <c r="E780" s="10"/>
      <c r="K780" s="13"/>
      <c r="V780" s="78"/>
      <c r="W780" s="97"/>
    </row>
    <row r="781" spans="5:23" ht="12.75">
      <c r="E781" s="10"/>
      <c r="K781" s="13"/>
      <c r="V781" s="78"/>
      <c r="W781" s="97"/>
    </row>
    <row r="782" spans="5:23" ht="12.75">
      <c r="E782" s="10"/>
      <c r="K782" s="13"/>
      <c r="V782" s="78"/>
      <c r="W782" s="97"/>
    </row>
    <row r="783" spans="5:23" ht="12.75">
      <c r="E783" s="10"/>
      <c r="K783" s="13"/>
      <c r="V783" s="78"/>
      <c r="W783" s="97"/>
    </row>
    <row r="784" spans="5:23" ht="12.75">
      <c r="E784" s="10"/>
      <c r="K784" s="13"/>
      <c r="V784" s="78"/>
      <c r="W784" s="97"/>
    </row>
    <row r="785" spans="5:23" ht="12.75">
      <c r="E785" s="10"/>
      <c r="K785" s="13"/>
      <c r="V785" s="78"/>
      <c r="W785" s="97"/>
    </row>
    <row r="786" spans="5:23" ht="12.75">
      <c r="E786" s="10"/>
      <c r="K786" s="13"/>
      <c r="V786" s="78"/>
      <c r="W786" s="97"/>
    </row>
    <row r="787" spans="5:23" ht="12.75">
      <c r="E787" s="10"/>
      <c r="K787" s="13"/>
      <c r="V787" s="78"/>
      <c r="W787" s="97"/>
    </row>
    <row r="788" spans="5:23" ht="12.75">
      <c r="E788" s="10"/>
      <c r="K788" s="13"/>
      <c r="V788" s="78"/>
      <c r="W788" s="97"/>
    </row>
    <row r="789" spans="5:23" ht="12.75">
      <c r="E789" s="10"/>
      <c r="K789" s="13"/>
      <c r="V789" s="78"/>
      <c r="W789" s="97"/>
    </row>
    <row r="790" spans="5:23" ht="12.75">
      <c r="E790" s="10"/>
      <c r="K790" s="13"/>
      <c r="V790" s="78"/>
      <c r="W790" s="97"/>
    </row>
    <row r="791" spans="5:23" ht="12.75">
      <c r="E791" s="10"/>
      <c r="K791" s="13"/>
      <c r="V791" s="78"/>
      <c r="W791" s="97"/>
    </row>
    <row r="792" spans="5:23" ht="12.75">
      <c r="E792" s="10"/>
      <c r="K792" s="13"/>
      <c r="V792" s="78"/>
      <c r="W792" s="97"/>
    </row>
    <row r="793" spans="5:23" ht="12.75">
      <c r="E793" s="10"/>
      <c r="K793" s="13"/>
      <c r="V793" s="78"/>
      <c r="W793" s="97"/>
    </row>
    <row r="794" spans="5:23" ht="12.75">
      <c r="E794" s="10"/>
      <c r="K794" s="13"/>
      <c r="V794" s="78"/>
      <c r="W794" s="97"/>
    </row>
    <row r="795" spans="5:23" ht="12.75">
      <c r="E795" s="10"/>
      <c r="K795" s="13"/>
      <c r="V795" s="78"/>
      <c r="W795" s="97"/>
    </row>
    <row r="796" spans="5:23" ht="12.75">
      <c r="E796" s="10"/>
      <c r="K796" s="13"/>
      <c r="V796" s="78"/>
      <c r="W796" s="97"/>
    </row>
    <row r="797" spans="5:23" ht="12.75">
      <c r="E797" s="10"/>
      <c r="K797" s="13"/>
      <c r="V797" s="78"/>
      <c r="W797" s="97"/>
    </row>
    <row r="798" spans="5:23" ht="12.75">
      <c r="E798" s="10"/>
      <c r="K798" s="13"/>
      <c r="V798" s="78"/>
      <c r="W798" s="97"/>
    </row>
    <row r="799" spans="5:23" ht="12.75">
      <c r="E799" s="10"/>
      <c r="K799" s="13"/>
      <c r="V799" s="78"/>
      <c r="W799" s="97"/>
    </row>
    <row r="800" spans="5:23" ht="12.75">
      <c r="E800" s="10"/>
      <c r="K800" s="13"/>
      <c r="V800" s="78"/>
      <c r="W800" s="97"/>
    </row>
    <row r="801" spans="5:23" ht="12.75">
      <c r="E801" s="10"/>
      <c r="K801" s="13"/>
      <c r="V801" s="78"/>
      <c r="W801" s="97"/>
    </row>
    <row r="802" spans="5:23" ht="12.75">
      <c r="E802" s="10"/>
      <c r="K802" s="13"/>
      <c r="V802" s="78"/>
      <c r="W802" s="97"/>
    </row>
    <row r="803" spans="5:23" ht="12.75">
      <c r="E803" s="10"/>
      <c r="K803" s="13"/>
      <c r="V803" s="78"/>
      <c r="W803" s="97"/>
    </row>
    <row r="804" spans="5:23" ht="12.75">
      <c r="E804" s="10"/>
      <c r="K804" s="13"/>
      <c r="V804" s="78"/>
      <c r="W804" s="97"/>
    </row>
    <row r="805" spans="5:23" ht="12.75">
      <c r="E805" s="10"/>
      <c r="K805" s="13"/>
      <c r="V805" s="78"/>
      <c r="W805" s="97"/>
    </row>
    <row r="806" spans="5:23" ht="12.75">
      <c r="E806" s="10"/>
      <c r="K806" s="13"/>
      <c r="V806" s="78"/>
      <c r="W806" s="97"/>
    </row>
    <row r="807" spans="5:23" ht="12.75">
      <c r="E807" s="10"/>
      <c r="K807" s="13"/>
      <c r="V807" s="78"/>
      <c r="W807" s="97"/>
    </row>
    <row r="808" spans="5:23" ht="12.75">
      <c r="E808" s="10"/>
      <c r="K808" s="13"/>
      <c r="V808" s="78"/>
      <c r="W808" s="97"/>
    </row>
    <row r="809" spans="5:23" ht="12.75">
      <c r="E809" s="10"/>
      <c r="K809" s="13"/>
      <c r="V809" s="78"/>
      <c r="W809" s="97"/>
    </row>
    <row r="810" spans="5:23" ht="12.75">
      <c r="E810" s="10"/>
      <c r="K810" s="13"/>
      <c r="V810" s="78"/>
      <c r="W810" s="97"/>
    </row>
    <row r="811" spans="5:23" ht="12.75">
      <c r="E811" s="10"/>
      <c r="K811" s="13"/>
      <c r="V811" s="78"/>
      <c r="W811" s="97"/>
    </row>
    <row r="812" spans="5:23" ht="12.75">
      <c r="E812" s="10"/>
      <c r="K812" s="13"/>
      <c r="V812" s="78"/>
      <c r="W812" s="97"/>
    </row>
    <row r="813" spans="5:23" ht="12.75">
      <c r="E813" s="10"/>
      <c r="K813" s="13"/>
      <c r="V813" s="78"/>
      <c r="W813" s="97"/>
    </row>
    <row r="814" spans="5:23" ht="12.75">
      <c r="E814" s="10"/>
      <c r="K814" s="13"/>
      <c r="V814" s="78"/>
      <c r="W814" s="97"/>
    </row>
    <row r="815" spans="5:23" ht="12.75">
      <c r="E815" s="10"/>
      <c r="K815" s="13"/>
      <c r="V815" s="78"/>
      <c r="W815" s="97"/>
    </row>
    <row r="816" spans="5:23" ht="12.75">
      <c r="E816" s="10"/>
      <c r="K816" s="13"/>
      <c r="V816" s="78"/>
      <c r="W816" s="97"/>
    </row>
    <row r="817" spans="5:23" ht="12.75">
      <c r="E817" s="10"/>
      <c r="K817" s="13"/>
      <c r="V817" s="78"/>
      <c r="W817" s="97"/>
    </row>
    <row r="818" spans="5:23" ht="12.75">
      <c r="E818" s="10"/>
      <c r="K818" s="13"/>
      <c r="V818" s="78"/>
      <c r="W818" s="97"/>
    </row>
    <row r="819" spans="5:23" ht="12.75">
      <c r="E819" s="10"/>
      <c r="K819" s="13"/>
      <c r="V819" s="78"/>
      <c r="W819" s="97"/>
    </row>
    <row r="820" spans="5:23" ht="12.75">
      <c r="E820" s="10"/>
      <c r="K820" s="13"/>
      <c r="V820" s="78"/>
      <c r="W820" s="97"/>
    </row>
    <row r="821" spans="5:23" ht="12.75">
      <c r="E821" s="10"/>
      <c r="K821" s="13"/>
      <c r="V821" s="78"/>
      <c r="W821" s="97"/>
    </row>
    <row r="822" spans="5:23" ht="12.75">
      <c r="E822" s="10"/>
      <c r="K822" s="13"/>
      <c r="V822" s="78"/>
      <c r="W822" s="97"/>
    </row>
    <row r="823" spans="5:23" ht="12.75">
      <c r="E823" s="10"/>
      <c r="K823" s="13"/>
      <c r="V823" s="78"/>
      <c r="W823" s="97"/>
    </row>
    <row r="824" spans="5:23" ht="12.75">
      <c r="E824" s="10"/>
      <c r="K824" s="13"/>
      <c r="V824" s="78"/>
      <c r="W824" s="97"/>
    </row>
    <row r="825" spans="5:23" ht="12.75">
      <c r="E825" s="10"/>
      <c r="K825" s="13"/>
      <c r="V825" s="78"/>
      <c r="W825" s="97"/>
    </row>
    <row r="826" spans="5:23" ht="12.75">
      <c r="E826" s="10"/>
      <c r="K826" s="13"/>
      <c r="V826" s="78"/>
      <c r="W826" s="97"/>
    </row>
    <row r="827" spans="5:23" ht="12.75">
      <c r="E827" s="10"/>
      <c r="K827" s="13"/>
      <c r="V827" s="78"/>
      <c r="W827" s="97"/>
    </row>
    <row r="828" spans="5:23" ht="12.75">
      <c r="E828" s="10"/>
      <c r="K828" s="13"/>
      <c r="V828" s="78"/>
      <c r="W828" s="97"/>
    </row>
    <row r="829" spans="5:23" ht="12.75">
      <c r="E829" s="10"/>
      <c r="K829" s="13"/>
      <c r="V829" s="78"/>
      <c r="W829" s="97"/>
    </row>
    <row r="830" spans="5:23" ht="12.75">
      <c r="E830" s="10"/>
      <c r="K830" s="13"/>
      <c r="V830" s="78"/>
      <c r="W830" s="97"/>
    </row>
    <row r="831" spans="5:23" ht="12.75">
      <c r="E831" s="10"/>
      <c r="K831" s="13"/>
      <c r="V831" s="78"/>
      <c r="W831" s="97"/>
    </row>
    <row r="832" spans="5:23" ht="12.75">
      <c r="E832" s="10"/>
      <c r="K832" s="13"/>
      <c r="V832" s="78"/>
      <c r="W832" s="97"/>
    </row>
    <row r="833" spans="5:23" ht="12.75">
      <c r="E833" s="10"/>
      <c r="K833" s="13"/>
      <c r="V833" s="78"/>
      <c r="W833" s="97"/>
    </row>
    <row r="834" spans="5:23" ht="12.75">
      <c r="E834" s="10"/>
      <c r="K834" s="13"/>
      <c r="V834" s="78"/>
      <c r="W834" s="97"/>
    </row>
    <row r="835" spans="5:23" ht="12.75">
      <c r="E835" s="10"/>
      <c r="K835" s="13"/>
      <c r="V835" s="78"/>
      <c r="W835" s="97"/>
    </row>
    <row r="836" spans="5:23" ht="12.75">
      <c r="E836" s="10"/>
      <c r="K836" s="13"/>
      <c r="V836" s="78"/>
      <c r="W836" s="97"/>
    </row>
    <row r="837" spans="5:23" ht="12.75">
      <c r="E837" s="10"/>
      <c r="K837" s="13"/>
      <c r="V837" s="78"/>
      <c r="W837" s="97"/>
    </row>
    <row r="838" spans="5:23" ht="12.75">
      <c r="E838" s="10"/>
      <c r="K838" s="13"/>
      <c r="V838" s="78"/>
      <c r="W838" s="97"/>
    </row>
    <row r="839" spans="5:23" ht="12.75">
      <c r="E839" s="10"/>
      <c r="K839" s="13"/>
      <c r="V839" s="78"/>
      <c r="W839" s="97"/>
    </row>
    <row r="840" spans="5:23" ht="12.75">
      <c r="E840" s="10"/>
      <c r="K840" s="13"/>
      <c r="V840" s="78"/>
      <c r="W840" s="97"/>
    </row>
    <row r="841" spans="5:23" ht="12.75">
      <c r="E841" s="10"/>
      <c r="K841" s="13"/>
      <c r="V841" s="78"/>
      <c r="W841" s="97"/>
    </row>
    <row r="842" spans="5:23" ht="12.75">
      <c r="E842" s="10"/>
      <c r="K842" s="13"/>
      <c r="V842" s="78"/>
      <c r="W842" s="97"/>
    </row>
    <row r="843" spans="5:23" ht="12.75">
      <c r="E843" s="10"/>
      <c r="K843" s="13"/>
      <c r="V843" s="78"/>
      <c r="W843" s="97"/>
    </row>
    <row r="844" spans="5:23" ht="12.75">
      <c r="E844" s="10"/>
      <c r="K844" s="13"/>
      <c r="V844" s="78"/>
      <c r="W844" s="97"/>
    </row>
    <row r="845" spans="5:23" ht="12.75">
      <c r="E845" s="10"/>
      <c r="K845" s="13"/>
      <c r="V845" s="78"/>
      <c r="W845" s="97"/>
    </row>
    <row r="846" spans="5:23" ht="12.75">
      <c r="E846" s="10"/>
      <c r="K846" s="13"/>
      <c r="V846" s="78"/>
      <c r="W846" s="97"/>
    </row>
    <row r="847" spans="5:23" ht="12.75">
      <c r="E847" s="10"/>
      <c r="K847" s="13"/>
      <c r="V847" s="78"/>
      <c r="W847" s="97"/>
    </row>
    <row r="848" spans="5:23" ht="12.75">
      <c r="E848" s="10"/>
      <c r="K848" s="13"/>
      <c r="V848" s="78"/>
      <c r="W848" s="97"/>
    </row>
    <row r="849" spans="5:23" ht="12.75">
      <c r="E849" s="10"/>
      <c r="K849" s="13"/>
      <c r="V849" s="78"/>
      <c r="W849" s="97"/>
    </row>
    <row r="850" spans="5:23" ht="12.75">
      <c r="E850" s="10"/>
      <c r="K850" s="13"/>
      <c r="V850" s="78"/>
      <c r="W850" s="97"/>
    </row>
    <row r="851" spans="5:23" ht="12.75">
      <c r="E851" s="10"/>
      <c r="K851" s="13"/>
      <c r="V851" s="78"/>
      <c r="W851" s="97"/>
    </row>
    <row r="852" spans="5:23" ht="12.75">
      <c r="E852" s="10"/>
      <c r="K852" s="13"/>
      <c r="V852" s="78"/>
      <c r="W852" s="97"/>
    </row>
    <row r="853" spans="5:23" ht="12.75">
      <c r="E853" s="10"/>
      <c r="K853" s="13"/>
      <c r="V853" s="78"/>
      <c r="W853" s="97"/>
    </row>
    <row r="854" spans="5:23" ht="12.75">
      <c r="E854" s="10"/>
      <c r="K854" s="13"/>
      <c r="V854" s="78"/>
      <c r="W854" s="97"/>
    </row>
    <row r="855" spans="5:23" ht="12.75">
      <c r="E855" s="10"/>
      <c r="K855" s="13"/>
      <c r="V855" s="78"/>
      <c r="W855" s="97"/>
    </row>
    <row r="856" spans="5:23" ht="12.75">
      <c r="E856" s="10"/>
      <c r="K856" s="13"/>
      <c r="V856" s="78"/>
      <c r="W856" s="97"/>
    </row>
    <row r="857" spans="5:23" ht="12.75">
      <c r="E857" s="10"/>
      <c r="K857" s="13"/>
      <c r="V857" s="78"/>
      <c r="W857" s="97"/>
    </row>
    <row r="858" spans="5:23" ht="12.75">
      <c r="E858" s="10"/>
      <c r="K858" s="13"/>
      <c r="V858" s="78"/>
      <c r="W858" s="97"/>
    </row>
    <row r="859" spans="5:23" ht="12.75">
      <c r="E859" s="10"/>
      <c r="K859" s="13"/>
      <c r="V859" s="78"/>
      <c r="W859" s="97"/>
    </row>
    <row r="860" spans="5:23" ht="12.75">
      <c r="E860" s="10"/>
      <c r="K860" s="13"/>
      <c r="V860" s="78"/>
      <c r="W860" s="97"/>
    </row>
    <row r="861" spans="5:23" ht="12.75">
      <c r="E861" s="10"/>
      <c r="K861" s="13"/>
      <c r="V861" s="78"/>
      <c r="W861" s="97"/>
    </row>
    <row r="862" spans="5:23" ht="12.75">
      <c r="E862" s="10"/>
      <c r="K862" s="13"/>
      <c r="V862" s="78"/>
      <c r="W862" s="97"/>
    </row>
    <row r="863" spans="5:23" ht="12.75">
      <c r="E863" s="10"/>
      <c r="K863" s="13"/>
      <c r="V863" s="78"/>
      <c r="W863" s="97"/>
    </row>
    <row r="864" spans="5:23" ht="12.75">
      <c r="E864" s="10"/>
      <c r="K864" s="13"/>
      <c r="V864" s="78"/>
      <c r="W864" s="97"/>
    </row>
    <row r="865" spans="5:23" ht="12.75">
      <c r="E865" s="10"/>
      <c r="K865" s="13"/>
      <c r="V865" s="78"/>
      <c r="W865" s="97"/>
    </row>
    <row r="866" spans="5:23" ht="12.75">
      <c r="E866" s="10"/>
      <c r="K866" s="13"/>
      <c r="V866" s="78"/>
      <c r="W866" s="97"/>
    </row>
    <row r="867" spans="5:23" ht="12.75">
      <c r="E867" s="10"/>
      <c r="K867" s="13"/>
      <c r="V867" s="78"/>
      <c r="W867" s="97"/>
    </row>
    <row r="868" spans="5:23" ht="12.75">
      <c r="E868" s="10"/>
      <c r="K868" s="13"/>
      <c r="V868" s="78"/>
      <c r="W868" s="97"/>
    </row>
    <row r="869" spans="5:23" ht="12.75">
      <c r="E869" s="10"/>
      <c r="K869" s="13"/>
      <c r="V869" s="78"/>
      <c r="W869" s="97"/>
    </row>
    <row r="870" spans="5:23" ht="12.75">
      <c r="E870" s="10"/>
      <c r="K870" s="13"/>
      <c r="V870" s="78"/>
      <c r="W870" s="97"/>
    </row>
    <row r="871" spans="5:23" ht="12.75">
      <c r="E871" s="10"/>
      <c r="K871" s="13"/>
      <c r="V871" s="78"/>
      <c r="W871" s="97"/>
    </row>
    <row r="872" spans="5:23" ht="12.75">
      <c r="E872" s="10"/>
      <c r="K872" s="13"/>
      <c r="V872" s="78"/>
      <c r="W872" s="97"/>
    </row>
    <row r="873" spans="5:23" ht="12.75">
      <c r="E873" s="10"/>
      <c r="K873" s="13"/>
      <c r="V873" s="78"/>
      <c r="W873" s="97"/>
    </row>
    <row r="874" spans="5:23" ht="12.75">
      <c r="E874" s="10"/>
      <c r="K874" s="13"/>
      <c r="V874" s="78"/>
      <c r="W874" s="97"/>
    </row>
    <row r="875" spans="5:23" ht="12.75">
      <c r="E875" s="10"/>
      <c r="K875" s="13"/>
      <c r="V875" s="78"/>
      <c r="W875" s="97"/>
    </row>
    <row r="876" spans="5:23" ht="12.75">
      <c r="E876" s="10"/>
      <c r="K876" s="13"/>
      <c r="V876" s="78"/>
      <c r="W876" s="97"/>
    </row>
    <row r="877" spans="5:23" ht="12.75">
      <c r="E877" s="10"/>
      <c r="K877" s="13"/>
      <c r="V877" s="78"/>
      <c r="W877" s="97"/>
    </row>
    <row r="878" spans="5:23" ht="12.75">
      <c r="E878" s="10"/>
      <c r="K878" s="13"/>
      <c r="V878" s="78"/>
      <c r="W878" s="97"/>
    </row>
    <row r="879" spans="5:23" ht="12.75">
      <c r="E879" s="10"/>
      <c r="K879" s="13"/>
      <c r="V879" s="78"/>
      <c r="W879" s="97"/>
    </row>
    <row r="880" spans="5:23" ht="12.75">
      <c r="E880" s="10"/>
      <c r="K880" s="13"/>
      <c r="V880" s="78"/>
      <c r="W880" s="97"/>
    </row>
    <row r="881" spans="5:23" ht="12.75">
      <c r="E881" s="10"/>
      <c r="K881" s="13"/>
      <c r="V881" s="78"/>
      <c r="W881" s="97"/>
    </row>
    <row r="882" spans="5:23" ht="12.75">
      <c r="E882" s="10"/>
      <c r="K882" s="13"/>
      <c r="V882" s="78"/>
      <c r="W882" s="97"/>
    </row>
    <row r="883" spans="5:23" ht="12.75">
      <c r="E883" s="10"/>
      <c r="K883" s="13"/>
      <c r="V883" s="78"/>
      <c r="W883" s="97"/>
    </row>
    <row r="884" spans="5:23" ht="12.75">
      <c r="E884" s="10"/>
      <c r="K884" s="13"/>
      <c r="V884" s="78"/>
      <c r="W884" s="97"/>
    </row>
    <row r="885" spans="5:23" ht="12.75">
      <c r="E885" s="10"/>
      <c r="K885" s="13"/>
      <c r="V885" s="78"/>
      <c r="W885" s="97"/>
    </row>
    <row r="886" spans="5:23" ht="12.75">
      <c r="E886" s="10"/>
      <c r="K886" s="13"/>
      <c r="V886" s="78"/>
      <c r="W886" s="97"/>
    </row>
    <row r="887" spans="5:23" ht="12.75">
      <c r="E887" s="10"/>
      <c r="K887" s="13"/>
      <c r="V887" s="78"/>
      <c r="W887" s="97"/>
    </row>
    <row r="888" spans="5:23" ht="12.75">
      <c r="E888" s="10"/>
      <c r="K888" s="13"/>
      <c r="V888" s="78"/>
      <c r="W888" s="97"/>
    </row>
    <row r="889" spans="5:23" ht="12.75">
      <c r="E889" s="10"/>
      <c r="K889" s="13"/>
      <c r="V889" s="78"/>
      <c r="W889" s="97"/>
    </row>
    <row r="890" spans="5:23" ht="12.75">
      <c r="E890" s="10"/>
      <c r="K890" s="13"/>
      <c r="V890" s="78"/>
      <c r="W890" s="97"/>
    </row>
    <row r="891" spans="5:23" ht="12.75">
      <c r="E891" s="10"/>
      <c r="K891" s="13"/>
      <c r="V891" s="78"/>
      <c r="W891" s="97"/>
    </row>
    <row r="892" spans="5:23" ht="12.75">
      <c r="E892" s="10"/>
      <c r="K892" s="13"/>
      <c r="V892" s="78"/>
      <c r="W892" s="97"/>
    </row>
    <row r="893" spans="5:23" ht="12.75">
      <c r="E893" s="10"/>
      <c r="K893" s="13"/>
      <c r="V893" s="78"/>
      <c r="W893" s="97"/>
    </row>
    <row r="894" spans="5:23" ht="12.75">
      <c r="E894" s="10"/>
      <c r="K894" s="13"/>
      <c r="V894" s="78"/>
      <c r="W894" s="97"/>
    </row>
    <row r="895" spans="5:23" ht="12.75">
      <c r="E895" s="10"/>
      <c r="K895" s="13"/>
      <c r="V895" s="78"/>
      <c r="W895" s="97"/>
    </row>
    <row r="896" spans="5:23" ht="12.75">
      <c r="E896" s="10"/>
      <c r="K896" s="13"/>
      <c r="V896" s="78"/>
      <c r="W896" s="97"/>
    </row>
    <row r="897" spans="5:23" ht="12.75">
      <c r="E897" s="10"/>
      <c r="K897" s="13"/>
      <c r="V897" s="78"/>
      <c r="W897" s="97"/>
    </row>
    <row r="898" spans="5:23" ht="12.75">
      <c r="E898" s="10"/>
      <c r="K898" s="13"/>
      <c r="V898" s="78"/>
      <c r="W898" s="97"/>
    </row>
    <row r="899" spans="5:23" ht="12.75">
      <c r="E899" s="10"/>
      <c r="K899" s="13"/>
      <c r="V899" s="78"/>
      <c r="W899" s="97"/>
    </row>
    <row r="900" spans="5:23" ht="12.75">
      <c r="E900" s="10"/>
      <c r="K900" s="13"/>
      <c r="V900" s="78"/>
      <c r="W900" s="97"/>
    </row>
    <row r="901" spans="5:23" ht="12.75">
      <c r="E901" s="10"/>
      <c r="K901" s="13"/>
      <c r="V901" s="78"/>
      <c r="W901" s="97"/>
    </row>
    <row r="902" spans="5:23" ht="12.75">
      <c r="E902" s="10"/>
      <c r="K902" s="13"/>
      <c r="V902" s="78"/>
      <c r="W902" s="97"/>
    </row>
    <row r="903" spans="5:23" ht="12.75">
      <c r="E903" s="10"/>
      <c r="K903" s="13"/>
      <c r="V903" s="78"/>
      <c r="W903" s="97"/>
    </row>
    <row r="904" spans="5:23" ht="12.75">
      <c r="E904" s="10"/>
      <c r="K904" s="13"/>
      <c r="V904" s="78"/>
      <c r="W904" s="97"/>
    </row>
    <row r="905" spans="5:23" ht="12.75">
      <c r="E905" s="10"/>
      <c r="K905" s="13"/>
      <c r="V905" s="78"/>
      <c r="W905" s="97"/>
    </row>
    <row r="906" spans="5:23" ht="12.75">
      <c r="E906" s="10"/>
      <c r="K906" s="13"/>
      <c r="V906" s="78"/>
      <c r="W906" s="97"/>
    </row>
    <row r="907" spans="5:23" ht="12.75">
      <c r="E907" s="10"/>
      <c r="K907" s="13"/>
      <c r="V907" s="78"/>
      <c r="W907" s="97"/>
    </row>
    <row r="908" spans="5:23" ht="12.75">
      <c r="E908" s="10"/>
      <c r="K908" s="13"/>
      <c r="V908" s="78"/>
      <c r="W908" s="97"/>
    </row>
    <row r="909" spans="5:23" ht="12.75">
      <c r="E909" s="10"/>
      <c r="K909" s="13"/>
      <c r="V909" s="78"/>
      <c r="W909" s="97"/>
    </row>
    <row r="910" spans="5:23" ht="12.75">
      <c r="E910" s="10"/>
      <c r="K910" s="13"/>
      <c r="V910" s="78"/>
      <c r="W910" s="97"/>
    </row>
    <row r="911" spans="5:23" ht="12.75">
      <c r="E911" s="10"/>
      <c r="K911" s="13"/>
      <c r="V911" s="78"/>
      <c r="W911" s="97"/>
    </row>
    <row r="912" spans="5:23" ht="12.75">
      <c r="E912" s="10"/>
      <c r="K912" s="13"/>
      <c r="V912" s="78"/>
      <c r="W912" s="97"/>
    </row>
    <row r="913" spans="5:23" ht="12.75">
      <c r="E913" s="10"/>
      <c r="K913" s="13"/>
      <c r="V913" s="78"/>
      <c r="W913" s="97"/>
    </row>
    <row r="914" spans="5:23" ht="12.75">
      <c r="E914" s="10"/>
      <c r="K914" s="13"/>
      <c r="V914" s="78"/>
      <c r="W914" s="97"/>
    </row>
    <row r="915" spans="5:23" ht="12.75">
      <c r="E915" s="10"/>
      <c r="K915" s="13"/>
      <c r="V915" s="78"/>
      <c r="W915" s="97"/>
    </row>
    <row r="916" spans="5:23" ht="12.75">
      <c r="E916" s="10"/>
      <c r="K916" s="13"/>
      <c r="V916" s="78"/>
      <c r="W916" s="97"/>
    </row>
    <row r="917" spans="5:23" ht="12.75">
      <c r="E917" s="10"/>
      <c r="K917" s="13"/>
      <c r="V917" s="78"/>
      <c r="W917" s="97"/>
    </row>
    <row r="918" spans="5:23" ht="12.75">
      <c r="E918" s="10"/>
      <c r="K918" s="13"/>
      <c r="V918" s="78"/>
      <c r="W918" s="97"/>
    </row>
    <row r="919" spans="5:23" ht="12.75">
      <c r="E919" s="10"/>
      <c r="K919" s="13"/>
      <c r="V919" s="78"/>
      <c r="W919" s="97"/>
    </row>
    <row r="920" spans="5:23" ht="12.75">
      <c r="E920" s="10"/>
      <c r="K920" s="13"/>
      <c r="V920" s="78"/>
      <c r="W920" s="97"/>
    </row>
    <row r="921" spans="5:23" ht="12.75">
      <c r="E921" s="10"/>
      <c r="K921" s="13"/>
      <c r="V921" s="78"/>
      <c r="W921" s="97"/>
    </row>
    <row r="922" spans="5:23" ht="12.75">
      <c r="E922" s="10"/>
      <c r="K922" s="13"/>
      <c r="V922" s="78"/>
      <c r="W922" s="97"/>
    </row>
    <row r="923" spans="5:23" ht="12.75">
      <c r="E923" s="10"/>
      <c r="K923" s="13"/>
      <c r="V923" s="78"/>
      <c r="W923" s="97"/>
    </row>
    <row r="924" spans="5:23" ht="12.75">
      <c r="E924" s="10"/>
      <c r="K924" s="13"/>
      <c r="V924" s="78"/>
      <c r="W924" s="97"/>
    </row>
    <row r="925" spans="5:23" ht="12.75">
      <c r="E925" s="10"/>
      <c r="K925" s="13"/>
      <c r="V925" s="78"/>
      <c r="W925" s="97"/>
    </row>
    <row r="926" spans="5:23" ht="12.75">
      <c r="E926" s="10"/>
      <c r="K926" s="13"/>
      <c r="V926" s="78"/>
      <c r="W926" s="97"/>
    </row>
    <row r="927" spans="5:23" ht="12.75">
      <c r="E927" s="10"/>
      <c r="K927" s="13"/>
      <c r="V927" s="78"/>
      <c r="W927" s="97"/>
    </row>
    <row r="928" spans="5:23" ht="12.75">
      <c r="E928" s="10"/>
      <c r="K928" s="13"/>
      <c r="V928" s="78"/>
      <c r="W928" s="97"/>
    </row>
    <row r="929" spans="5:23" ht="12.75">
      <c r="E929" s="10"/>
      <c r="K929" s="13"/>
      <c r="V929" s="78"/>
      <c r="W929" s="97"/>
    </row>
    <row r="930" spans="5:23" ht="12.75">
      <c r="E930" s="10"/>
      <c r="K930" s="13"/>
      <c r="V930" s="78"/>
      <c r="W930" s="97"/>
    </row>
    <row r="931" spans="5:23" ht="12.75">
      <c r="E931" s="10"/>
      <c r="K931" s="13"/>
      <c r="V931" s="78"/>
      <c r="W931" s="97"/>
    </row>
    <row r="932" spans="5:23" ht="12.75">
      <c r="E932" s="10"/>
      <c r="K932" s="13"/>
      <c r="V932" s="78"/>
      <c r="W932" s="97"/>
    </row>
    <row r="933" spans="5:23" ht="12.75">
      <c r="E933" s="10"/>
      <c r="K933" s="13"/>
      <c r="V933" s="78"/>
      <c r="W933" s="97"/>
    </row>
    <row r="934" spans="5:23" ht="12.75">
      <c r="E934" s="10"/>
      <c r="K934" s="13"/>
      <c r="V934" s="78"/>
      <c r="W934" s="97"/>
    </row>
    <row r="935" spans="5:23" ht="12.75">
      <c r="E935" s="10"/>
      <c r="K935" s="13"/>
      <c r="V935" s="78"/>
      <c r="W935" s="97"/>
    </row>
    <row r="936" spans="5:23" ht="12.75">
      <c r="E936" s="10"/>
      <c r="K936" s="13"/>
      <c r="V936" s="78"/>
      <c r="W936" s="97"/>
    </row>
    <row r="937" spans="5:23" ht="12.75">
      <c r="E937" s="10"/>
      <c r="K937" s="13"/>
      <c r="V937" s="78"/>
      <c r="W937" s="97"/>
    </row>
    <row r="938" spans="5:23" ht="12.75">
      <c r="E938" s="10"/>
      <c r="K938" s="13"/>
      <c r="V938" s="78"/>
      <c r="W938" s="97"/>
    </row>
    <row r="939" spans="5:23" ht="12.75">
      <c r="E939" s="10"/>
      <c r="K939" s="13"/>
      <c r="V939" s="78"/>
      <c r="W939" s="97"/>
    </row>
    <row r="940" spans="5:23" ht="12.75">
      <c r="E940" s="10"/>
      <c r="K940" s="13"/>
      <c r="V940" s="78"/>
      <c r="W940" s="97"/>
    </row>
    <row r="941" spans="5:23" ht="12.75">
      <c r="E941" s="10"/>
      <c r="K941" s="13"/>
      <c r="V941" s="78"/>
      <c r="W941" s="97"/>
    </row>
    <row r="942" spans="5:23" ht="12.75">
      <c r="E942" s="10"/>
      <c r="K942" s="13"/>
      <c r="V942" s="78"/>
      <c r="W942" s="97"/>
    </row>
    <row r="943" spans="5:23" ht="12.75">
      <c r="E943" s="10"/>
      <c r="K943" s="13"/>
      <c r="V943" s="78"/>
      <c r="W943" s="97"/>
    </row>
    <row r="944" spans="5:23" ht="12.75">
      <c r="E944" s="10"/>
      <c r="K944" s="13"/>
      <c r="V944" s="78"/>
      <c r="W944" s="97"/>
    </row>
    <row r="945" spans="5:23" ht="12.75">
      <c r="E945" s="10"/>
      <c r="K945" s="13"/>
      <c r="V945" s="78"/>
      <c r="W945" s="97"/>
    </row>
    <row r="946" spans="5:23" ht="12.75">
      <c r="E946" s="10"/>
      <c r="K946" s="13"/>
      <c r="V946" s="78"/>
      <c r="W946" s="97"/>
    </row>
    <row r="947" spans="5:23" ht="12.75">
      <c r="E947" s="10"/>
      <c r="K947" s="13"/>
      <c r="V947" s="78"/>
      <c r="W947" s="97"/>
    </row>
    <row r="948" spans="5:23" ht="12.75">
      <c r="E948" s="10"/>
      <c r="K948" s="13"/>
      <c r="V948" s="78"/>
      <c r="W948" s="97"/>
    </row>
    <row r="949" spans="5:23" ht="12.75">
      <c r="E949" s="10"/>
      <c r="K949" s="13"/>
      <c r="V949" s="78"/>
      <c r="W949" s="97"/>
    </row>
    <row r="950" spans="5:23" ht="12.75">
      <c r="E950" s="10"/>
      <c r="K950" s="13"/>
      <c r="V950" s="78"/>
      <c r="W950" s="97"/>
    </row>
    <row r="951" spans="5:23" ht="12.75">
      <c r="E951" s="10"/>
      <c r="K951" s="13"/>
      <c r="V951" s="78"/>
      <c r="W951" s="97"/>
    </row>
    <row r="952" spans="5:23" ht="12.75">
      <c r="E952" s="10"/>
      <c r="K952" s="13"/>
      <c r="V952" s="78"/>
      <c r="W952" s="97"/>
    </row>
    <row r="953" spans="5:23" ht="12.75">
      <c r="E953" s="10"/>
      <c r="K953" s="13"/>
      <c r="V953" s="78"/>
      <c r="W953" s="97"/>
    </row>
    <row r="954" spans="5:23" ht="12.75">
      <c r="E954" s="10"/>
      <c r="K954" s="13"/>
      <c r="V954" s="78"/>
      <c r="W954" s="97"/>
    </row>
    <row r="955" spans="5:23" ht="12.75">
      <c r="E955" s="10"/>
      <c r="K955" s="13"/>
      <c r="V955" s="78"/>
      <c r="W955" s="97"/>
    </row>
    <row r="956" spans="5:23" ht="12.75">
      <c r="E956" s="10"/>
      <c r="K956" s="13"/>
      <c r="V956" s="78"/>
      <c r="W956" s="97"/>
    </row>
    <row r="957" spans="5:23" ht="12.75">
      <c r="E957" s="10"/>
      <c r="K957" s="13"/>
      <c r="V957" s="78"/>
      <c r="W957" s="97"/>
    </row>
    <row r="958" spans="5:23" ht="12.75">
      <c r="E958" s="10"/>
      <c r="K958" s="13"/>
      <c r="V958" s="78"/>
      <c r="W958" s="97"/>
    </row>
    <row r="959" spans="5:23" ht="12.75">
      <c r="E959" s="10"/>
      <c r="K959" s="13"/>
      <c r="V959" s="78"/>
      <c r="W959" s="97"/>
    </row>
    <row r="960" spans="5:23" ht="12.75">
      <c r="E960" s="10"/>
      <c r="K960" s="13"/>
      <c r="V960" s="78"/>
      <c r="W960" s="97"/>
    </row>
    <row r="961" spans="5:23" ht="12.75">
      <c r="E961" s="10"/>
      <c r="K961" s="13"/>
      <c r="V961" s="78"/>
      <c r="W961" s="97"/>
    </row>
    <row r="962" spans="5:23" ht="12.75">
      <c r="E962" s="10"/>
      <c r="K962" s="13"/>
      <c r="V962" s="78"/>
      <c r="W962" s="97"/>
    </row>
    <row r="963" spans="5:23" ht="12.75">
      <c r="E963" s="10"/>
      <c r="K963" s="13"/>
      <c r="V963" s="78"/>
      <c r="W963" s="97"/>
    </row>
    <row r="964" spans="5:23" ht="12.75">
      <c r="E964" s="10"/>
      <c r="K964" s="13"/>
      <c r="V964" s="78"/>
      <c r="W964" s="97"/>
    </row>
    <row r="965" spans="5:23" ht="12.75">
      <c r="E965" s="10"/>
      <c r="K965" s="13"/>
      <c r="V965" s="78"/>
      <c r="W965" s="97"/>
    </row>
    <row r="966" spans="5:23" ht="12.75">
      <c r="E966" s="10"/>
      <c r="K966" s="13"/>
      <c r="V966" s="78"/>
      <c r="W966" s="97"/>
    </row>
    <row r="967" spans="5:23" ht="12.75">
      <c r="E967" s="10"/>
      <c r="K967" s="13"/>
      <c r="V967" s="78"/>
      <c r="W967" s="97"/>
    </row>
    <row r="968" spans="5:23" ht="12.75">
      <c r="E968" s="10"/>
      <c r="K968" s="13"/>
      <c r="V968" s="78"/>
      <c r="W968" s="97"/>
    </row>
    <row r="969" spans="5:23" ht="12.75">
      <c r="E969" s="10"/>
      <c r="K969" s="13"/>
      <c r="V969" s="78"/>
      <c r="W969" s="97"/>
    </row>
    <row r="970" spans="5:23" ht="12.75">
      <c r="E970" s="10"/>
      <c r="K970" s="13"/>
      <c r="V970" s="78"/>
      <c r="W970" s="97"/>
    </row>
    <row r="971" spans="5:23" ht="12.75">
      <c r="E971" s="10"/>
      <c r="K971" s="13"/>
      <c r="V971" s="78"/>
      <c r="W971" s="97"/>
    </row>
    <row r="972" spans="5:23" ht="12.75">
      <c r="E972" s="10"/>
      <c r="K972" s="13"/>
      <c r="V972" s="78"/>
      <c r="W972" s="97"/>
    </row>
    <row r="973" spans="5:23" ht="12.75">
      <c r="E973" s="10"/>
      <c r="K973" s="13"/>
      <c r="V973" s="78"/>
      <c r="W973" s="97"/>
    </row>
    <row r="974" spans="5:23" ht="12.75">
      <c r="E974" s="10"/>
      <c r="K974" s="13"/>
      <c r="V974" s="78"/>
      <c r="W974" s="97"/>
    </row>
    <row r="975" spans="5:23" ht="12.75">
      <c r="E975" s="10"/>
      <c r="K975" s="13"/>
      <c r="V975" s="78"/>
      <c r="W975" s="97"/>
    </row>
    <row r="976" spans="5:23" ht="12.75">
      <c r="E976" s="10"/>
      <c r="K976" s="13"/>
      <c r="V976" s="78"/>
      <c r="W976" s="97"/>
    </row>
    <row r="977" spans="5:23" ht="12.75">
      <c r="E977" s="10"/>
      <c r="K977" s="13"/>
      <c r="V977" s="78"/>
      <c r="W977" s="97"/>
    </row>
    <row r="978" spans="5:23" ht="12.75">
      <c r="E978" s="10"/>
      <c r="K978" s="13"/>
      <c r="V978" s="78"/>
      <c r="W978" s="97"/>
    </row>
    <row r="979" spans="5:23" ht="12.75">
      <c r="E979" s="10"/>
      <c r="K979" s="13"/>
      <c r="V979" s="78"/>
      <c r="W979" s="97"/>
    </row>
    <row r="980" spans="5:23" ht="12.75">
      <c r="E980" s="10"/>
      <c r="K980" s="13"/>
      <c r="V980" s="78"/>
      <c r="W980" s="97"/>
    </row>
    <row r="981" spans="5:23" ht="12.75">
      <c r="E981" s="10"/>
      <c r="K981" s="13"/>
      <c r="V981" s="78"/>
      <c r="W981" s="97"/>
    </row>
    <row r="982" spans="5:23" ht="12.75">
      <c r="E982" s="10"/>
      <c r="K982" s="13"/>
      <c r="V982" s="78"/>
      <c r="W982" s="97"/>
    </row>
    <row r="983" spans="5:23" ht="12.75">
      <c r="E983" s="10"/>
      <c r="K983" s="13"/>
      <c r="V983" s="78"/>
      <c r="W983" s="97"/>
    </row>
    <row r="984" spans="5:23" ht="12.75">
      <c r="E984" s="10"/>
      <c r="K984" s="13"/>
      <c r="V984" s="78"/>
      <c r="W984" s="97"/>
    </row>
    <row r="985" spans="5:23" ht="12.75">
      <c r="E985" s="10"/>
      <c r="K985" s="13"/>
      <c r="V985" s="78"/>
      <c r="W985" s="97"/>
    </row>
    <row r="986" spans="5:23" ht="12.75">
      <c r="E986" s="10"/>
      <c r="K986" s="13"/>
      <c r="V986" s="78"/>
      <c r="W986" s="97"/>
    </row>
    <row r="987" spans="5:23" ht="12.75">
      <c r="E987" s="10"/>
      <c r="K987" s="13"/>
      <c r="V987" s="78"/>
      <c r="W987" s="97"/>
    </row>
    <row r="988" spans="5:23" ht="12.75">
      <c r="E988" s="10"/>
      <c r="K988" s="13"/>
      <c r="V988" s="78"/>
      <c r="W988" s="97"/>
    </row>
    <row r="989" spans="5:23" ht="12.75">
      <c r="E989" s="10"/>
      <c r="K989" s="13"/>
      <c r="V989" s="78"/>
      <c r="W989" s="97"/>
    </row>
    <row r="990" spans="5:23" ht="12.75">
      <c r="E990" s="10"/>
      <c r="K990" s="13"/>
      <c r="V990" s="78"/>
      <c r="W990" s="97"/>
    </row>
    <row r="991" spans="5:23" ht="12.75">
      <c r="E991" s="10"/>
      <c r="K991" s="13"/>
      <c r="V991" s="78"/>
      <c r="W991" s="97"/>
    </row>
    <row r="992" spans="5:23" ht="12.75">
      <c r="E992" s="10"/>
      <c r="K992" s="13"/>
      <c r="V992" s="78"/>
      <c r="W992" s="97"/>
    </row>
    <row r="993" spans="5:23" ht="12.75">
      <c r="E993" s="10"/>
      <c r="K993" s="13"/>
      <c r="V993" s="78"/>
      <c r="W993" s="97"/>
    </row>
    <row r="994" spans="5:23" ht="12.75">
      <c r="E994" s="10"/>
      <c r="K994" s="13"/>
      <c r="V994" s="78"/>
      <c r="W994" s="97"/>
    </row>
    <row r="995" spans="5:23" ht="12.75">
      <c r="E995" s="10"/>
      <c r="K995" s="13"/>
      <c r="V995" s="78"/>
      <c r="W995" s="97"/>
    </row>
    <row r="996" spans="5:23" ht="12.75">
      <c r="E996" s="10"/>
      <c r="K996" s="13"/>
      <c r="V996" s="78"/>
      <c r="W996" s="97"/>
    </row>
    <row r="997" spans="5:23" ht="12.75">
      <c r="E997" s="10"/>
      <c r="K997" s="13"/>
      <c r="V997" s="78"/>
      <c r="W997" s="97"/>
    </row>
    <row r="998" spans="5:23" ht="12.75">
      <c r="E998" s="10"/>
      <c r="K998" s="13"/>
      <c r="V998" s="78"/>
      <c r="W998" s="97"/>
    </row>
    <row r="999" spans="5:23" ht="12.75">
      <c r="E999" s="10"/>
      <c r="K999" s="13"/>
      <c r="V999" s="78"/>
      <c r="W999" s="97"/>
    </row>
    <row r="1000" spans="5:23" ht="12.75">
      <c r="E1000" s="10"/>
      <c r="K1000" s="13"/>
      <c r="V1000" s="78"/>
      <c r="W1000" s="97"/>
    </row>
    <row r="1001" spans="5:23" ht="12.75">
      <c r="E1001" s="10"/>
      <c r="K1001" s="13"/>
      <c r="V1001" s="78"/>
      <c r="W1001" s="97"/>
    </row>
    <row r="1002" spans="5:23" ht="12.75">
      <c r="E1002" s="10"/>
      <c r="K1002" s="13"/>
      <c r="V1002" s="78"/>
      <c r="W1002" s="97"/>
    </row>
    <row r="1003" spans="5:23" ht="12.75">
      <c r="E1003" s="10"/>
      <c r="K1003" s="13"/>
      <c r="V1003" s="78"/>
      <c r="W1003" s="97"/>
    </row>
    <row r="1004" spans="5:23" ht="12.75">
      <c r="E1004" s="10"/>
      <c r="K1004" s="13"/>
      <c r="V1004" s="78"/>
      <c r="W1004" s="97"/>
    </row>
    <row r="1005" spans="5:23" ht="12.75">
      <c r="E1005" s="10"/>
      <c r="K1005" s="13"/>
      <c r="V1005" s="78"/>
      <c r="W1005" s="97"/>
    </row>
    <row r="1006" spans="5:23" ht="12.75">
      <c r="E1006" s="10"/>
      <c r="K1006" s="13"/>
      <c r="V1006" s="78"/>
      <c r="W1006" s="97"/>
    </row>
    <row r="1007" spans="5:23" ht="12.75">
      <c r="E1007" s="10"/>
      <c r="K1007" s="13"/>
      <c r="V1007" s="78"/>
      <c r="W1007" s="97"/>
    </row>
    <row r="1008" spans="5:23" ht="12.75">
      <c r="E1008" s="10"/>
      <c r="K1008" s="13"/>
      <c r="V1008" s="78"/>
      <c r="W1008" s="97"/>
    </row>
    <row r="1009" spans="5:23" ht="12.75">
      <c r="E1009" s="10"/>
      <c r="K1009" s="13"/>
      <c r="V1009" s="78"/>
      <c r="W1009" s="97"/>
    </row>
    <row r="1010" spans="5:23" ht="12.75">
      <c r="E1010" s="10"/>
      <c r="K1010" s="13"/>
      <c r="V1010" s="78"/>
      <c r="W1010" s="97"/>
    </row>
    <row r="1011" spans="5:23" ht="12.75">
      <c r="E1011" s="10"/>
      <c r="K1011" s="13"/>
      <c r="V1011" s="78"/>
      <c r="W1011" s="97"/>
    </row>
    <row r="1012" spans="5:23" ht="12.75">
      <c r="E1012" s="10"/>
      <c r="K1012" s="13"/>
      <c r="V1012" s="78"/>
      <c r="W1012" s="97"/>
    </row>
    <row r="1013" spans="5:23" ht="12.75">
      <c r="E1013" s="10"/>
      <c r="K1013" s="13"/>
      <c r="V1013" s="78"/>
      <c r="W1013" s="97"/>
    </row>
    <row r="1014" spans="5:23" ht="12.75">
      <c r="E1014" s="10"/>
      <c r="K1014" s="13"/>
      <c r="V1014" s="78"/>
      <c r="W1014" s="97"/>
    </row>
    <row r="1015" spans="5:23" ht="12.75">
      <c r="E1015" s="10"/>
      <c r="K1015" s="13"/>
      <c r="V1015" s="78"/>
      <c r="W1015" s="97"/>
    </row>
    <row r="1016" spans="5:23" ht="12.75">
      <c r="E1016" s="10"/>
      <c r="K1016" s="13"/>
      <c r="V1016" s="78"/>
      <c r="W1016" s="97"/>
    </row>
    <row r="1017" spans="5:23" ht="12.75">
      <c r="E1017" s="10"/>
      <c r="K1017" s="13"/>
      <c r="V1017" s="78"/>
      <c r="W1017" s="97"/>
    </row>
    <row r="1018" spans="5:23" ht="12.75">
      <c r="E1018" s="10"/>
      <c r="K1018" s="13"/>
      <c r="V1018" s="78"/>
      <c r="W1018" s="97"/>
    </row>
    <row r="1019" spans="5:23" ht="12.75">
      <c r="E1019" s="10"/>
      <c r="K1019" s="13"/>
      <c r="V1019" s="78"/>
      <c r="W1019" s="97"/>
    </row>
    <row r="1020" spans="5:23" ht="12.75">
      <c r="E1020" s="10"/>
      <c r="K1020" s="13"/>
      <c r="V1020" s="78"/>
      <c r="W1020" s="97"/>
    </row>
    <row r="1021" spans="5:23" ht="12.75">
      <c r="E1021" s="10"/>
      <c r="K1021" s="13"/>
      <c r="V1021" s="78"/>
      <c r="W1021" s="97"/>
    </row>
    <row r="1022" spans="5:23" ht="12.75">
      <c r="E1022" s="10"/>
      <c r="K1022" s="13"/>
      <c r="V1022" s="78"/>
      <c r="W1022" s="97"/>
    </row>
    <row r="1023" spans="5:23" ht="12.75">
      <c r="E1023" s="10"/>
      <c r="K1023" s="13"/>
      <c r="V1023" s="78"/>
      <c r="W1023" s="97"/>
    </row>
    <row r="1024" spans="5:23" ht="12.75">
      <c r="E1024" s="10"/>
      <c r="K1024" s="13"/>
      <c r="V1024" s="78"/>
      <c r="W1024" s="97"/>
    </row>
    <row r="1025" spans="5:23" ht="12.75">
      <c r="E1025" s="10"/>
      <c r="K1025" s="13"/>
      <c r="V1025" s="78"/>
      <c r="W1025" s="97"/>
    </row>
    <row r="1026" spans="5:23" ht="12.75">
      <c r="E1026" s="10"/>
      <c r="K1026" s="13"/>
      <c r="V1026" s="78"/>
      <c r="W1026" s="97"/>
    </row>
    <row r="1027" spans="5:23" ht="12.75">
      <c r="E1027" s="10"/>
      <c r="K1027" s="13"/>
      <c r="V1027" s="78"/>
      <c r="W1027" s="97"/>
    </row>
    <row r="1028" spans="5:23" ht="12.75">
      <c r="E1028" s="10"/>
      <c r="K1028" s="13"/>
      <c r="V1028" s="78"/>
      <c r="W1028" s="97"/>
    </row>
    <row r="1029" spans="5:23" ht="12.75">
      <c r="E1029" s="10"/>
      <c r="K1029" s="13"/>
      <c r="V1029" s="78"/>
      <c r="W1029" s="97"/>
    </row>
    <row r="1030" spans="5:23" ht="12.75">
      <c r="E1030" s="10"/>
      <c r="K1030" s="13"/>
      <c r="V1030" s="78"/>
      <c r="W1030" s="97"/>
    </row>
    <row r="1031" spans="5:23" ht="12.75">
      <c r="E1031" s="10"/>
      <c r="K1031" s="13"/>
      <c r="V1031" s="78"/>
      <c r="W1031" s="97"/>
    </row>
    <row r="1032" spans="5:23" ht="12.75">
      <c r="E1032" s="10"/>
      <c r="K1032" s="13"/>
      <c r="V1032" s="78"/>
      <c r="W1032" s="97"/>
    </row>
    <row r="1033" spans="5:23" ht="12.75">
      <c r="E1033" s="10"/>
      <c r="K1033" s="13"/>
      <c r="V1033" s="78"/>
      <c r="W1033" s="97"/>
    </row>
    <row r="1034" spans="5:23" ht="12.75">
      <c r="E1034" s="10"/>
      <c r="K1034" s="13"/>
      <c r="V1034" s="78"/>
      <c r="W1034" s="97"/>
    </row>
    <row r="1035" spans="5:23" ht="12.75">
      <c r="E1035" s="10"/>
      <c r="K1035" s="13"/>
      <c r="V1035" s="78"/>
      <c r="W1035" s="97"/>
    </row>
    <row r="1036" spans="5:23" ht="12.75">
      <c r="E1036" s="10"/>
      <c r="K1036" s="13"/>
      <c r="V1036" s="78"/>
      <c r="W1036" s="97"/>
    </row>
    <row r="1037" spans="5:23" ht="12.75">
      <c r="E1037" s="10"/>
      <c r="K1037" s="13"/>
      <c r="V1037" s="78"/>
      <c r="W1037" s="97"/>
    </row>
    <row r="1038" spans="5:23" ht="12.75">
      <c r="E1038" s="10"/>
      <c r="K1038" s="13"/>
      <c r="V1038" s="78"/>
      <c r="W1038" s="97"/>
    </row>
    <row r="1039" spans="5:23" ht="12.75">
      <c r="E1039" s="10"/>
      <c r="K1039" s="13"/>
      <c r="V1039" s="78"/>
      <c r="W1039" s="97"/>
    </row>
    <row r="1040" spans="5:23" ht="12.75">
      <c r="E1040" s="10"/>
      <c r="K1040" s="13"/>
      <c r="V1040" s="78"/>
      <c r="W1040" s="97"/>
    </row>
    <row r="1041" spans="5:23" ht="12.75">
      <c r="E1041" s="10"/>
      <c r="K1041" s="13"/>
      <c r="V1041" s="78"/>
      <c r="W1041" s="97"/>
    </row>
    <row r="1042" spans="5:23" ht="12.75">
      <c r="E1042" s="10"/>
      <c r="K1042" s="13"/>
      <c r="V1042" s="78"/>
      <c r="W1042" s="97"/>
    </row>
    <row r="1043" spans="5:23" ht="12.75">
      <c r="E1043" s="10"/>
      <c r="K1043" s="13"/>
      <c r="V1043" s="78"/>
      <c r="W1043" s="97"/>
    </row>
    <row r="1044" spans="5:23" ht="12.75">
      <c r="E1044" s="10"/>
      <c r="K1044" s="13"/>
      <c r="V1044" s="78"/>
      <c r="W1044" s="97"/>
    </row>
    <row r="1045" spans="5:23" ht="12.75">
      <c r="E1045" s="10"/>
      <c r="K1045" s="13"/>
      <c r="V1045" s="78"/>
      <c r="W1045" s="97"/>
    </row>
    <row r="1046" spans="5:23" ht="12.75">
      <c r="E1046" s="10"/>
      <c r="K1046" s="13"/>
      <c r="V1046" s="78"/>
      <c r="W1046" s="97"/>
    </row>
    <row r="1047" spans="5:23" ht="12.75">
      <c r="E1047" s="10"/>
      <c r="K1047" s="13"/>
      <c r="V1047" s="78"/>
      <c r="W1047" s="97"/>
    </row>
    <row r="1048" spans="5:23" ht="12.75">
      <c r="E1048" s="10"/>
      <c r="K1048" s="13"/>
      <c r="V1048" s="78"/>
      <c r="W1048" s="97"/>
    </row>
    <row r="1049" spans="5:23" ht="12.75">
      <c r="E1049" s="10"/>
      <c r="K1049" s="13"/>
      <c r="V1049" s="78"/>
      <c r="W1049" s="97"/>
    </row>
    <row r="1050" spans="5:23" ht="12.75">
      <c r="E1050" s="10"/>
      <c r="K1050" s="13"/>
      <c r="V1050" s="78"/>
      <c r="W1050" s="97"/>
    </row>
    <row r="1051" spans="5:23" ht="12.75">
      <c r="E1051" s="10"/>
      <c r="K1051" s="13"/>
      <c r="V1051" s="78"/>
      <c r="W1051" s="97"/>
    </row>
    <row r="1052" spans="5:23" ht="12.75">
      <c r="E1052" s="10"/>
      <c r="K1052" s="13"/>
      <c r="V1052" s="78"/>
      <c r="W1052" s="97"/>
    </row>
    <row r="1053" spans="5:23" ht="12.75">
      <c r="E1053" s="10"/>
      <c r="K1053" s="13"/>
      <c r="V1053" s="78"/>
      <c r="W1053" s="97"/>
    </row>
    <row r="1054" spans="5:23" ht="12.75">
      <c r="E1054" s="10"/>
      <c r="K1054" s="13"/>
      <c r="V1054" s="78"/>
      <c r="W1054" s="97"/>
    </row>
    <row r="1055" spans="5:23" ht="12.75">
      <c r="E1055" s="10"/>
      <c r="K1055" s="13"/>
      <c r="V1055" s="78"/>
      <c r="W1055" s="97"/>
    </row>
    <row r="1056" spans="5:23" ht="12.75">
      <c r="E1056" s="10"/>
      <c r="K1056" s="13"/>
      <c r="V1056" s="78"/>
      <c r="W1056" s="97"/>
    </row>
    <row r="1057" spans="5:23" ht="12.75">
      <c r="E1057" s="10"/>
      <c r="K1057" s="13"/>
      <c r="V1057" s="78"/>
      <c r="W1057" s="97"/>
    </row>
    <row r="1058" spans="5:23" ht="12.75">
      <c r="E1058" s="10"/>
      <c r="K1058" s="13"/>
      <c r="V1058" s="78"/>
      <c r="W1058" s="97"/>
    </row>
    <row r="1059" spans="5:23" ht="12.75">
      <c r="E1059" s="10"/>
      <c r="K1059" s="13"/>
      <c r="V1059" s="78"/>
      <c r="W1059" s="97"/>
    </row>
    <row r="1060" spans="5:23" ht="12.75">
      <c r="E1060" s="10"/>
      <c r="K1060" s="13"/>
      <c r="V1060" s="78"/>
      <c r="W1060" s="97"/>
    </row>
    <row r="1061" spans="5:23" ht="12.75">
      <c r="E1061" s="10"/>
      <c r="K1061" s="13"/>
      <c r="V1061" s="78"/>
      <c r="W1061" s="97"/>
    </row>
    <row r="1062" spans="5:23" ht="12.75">
      <c r="E1062" s="10"/>
      <c r="K1062" s="13"/>
      <c r="V1062" s="78"/>
      <c r="W1062" s="97"/>
    </row>
    <row r="1063" spans="5:23" ht="12.75">
      <c r="E1063" s="10"/>
      <c r="K1063" s="13"/>
      <c r="V1063" s="78"/>
      <c r="W1063" s="97"/>
    </row>
    <row r="1064" spans="5:23" ht="12.75">
      <c r="E1064" s="10"/>
      <c r="K1064" s="13"/>
      <c r="V1064" s="78"/>
      <c r="W1064" s="97"/>
    </row>
    <row r="1065" spans="5:23" ht="12.75">
      <c r="E1065" s="10"/>
      <c r="K1065" s="13"/>
      <c r="V1065" s="78"/>
      <c r="W1065" s="97"/>
    </row>
    <row r="1066" spans="5:23" ht="12.75">
      <c r="E1066" s="10"/>
      <c r="K1066" s="13"/>
      <c r="V1066" s="78"/>
      <c r="W1066" s="97"/>
    </row>
    <row r="1067" spans="5:23" ht="12.75">
      <c r="E1067" s="10"/>
      <c r="K1067" s="13"/>
      <c r="V1067" s="78"/>
      <c r="W1067" s="97"/>
    </row>
    <row r="1068" spans="5:23" ht="12.75">
      <c r="E1068" s="10"/>
      <c r="K1068" s="13"/>
      <c r="V1068" s="78"/>
      <c r="W1068" s="97"/>
    </row>
    <row r="1069" spans="5:23" ht="12.75">
      <c r="E1069" s="10"/>
      <c r="K1069" s="13"/>
      <c r="V1069" s="78"/>
      <c r="W1069" s="97"/>
    </row>
    <row r="1070" spans="5:23" ht="12.75">
      <c r="E1070" s="10"/>
      <c r="K1070" s="13"/>
      <c r="V1070" s="78"/>
      <c r="W1070" s="97"/>
    </row>
    <row r="1071" spans="5:23" ht="12.75">
      <c r="E1071" s="10"/>
      <c r="K1071" s="13"/>
      <c r="V1071" s="78"/>
      <c r="W1071" s="97"/>
    </row>
    <row r="1072" spans="5:23" ht="12.75">
      <c r="E1072" s="10"/>
      <c r="K1072" s="13"/>
      <c r="V1072" s="78"/>
      <c r="W1072" s="97"/>
    </row>
    <row r="1073" spans="5:23" ht="12.75">
      <c r="E1073" s="10"/>
      <c r="K1073" s="13"/>
      <c r="V1073" s="78"/>
      <c r="W1073" s="97"/>
    </row>
    <row r="1074" spans="5:23" ht="12.75">
      <c r="E1074" s="10"/>
      <c r="K1074" s="13"/>
      <c r="V1074" s="78"/>
      <c r="W1074" s="97"/>
    </row>
    <row r="1075" spans="5:23" ht="12.75">
      <c r="E1075" s="10"/>
      <c r="K1075" s="13"/>
      <c r="V1075" s="78"/>
      <c r="W1075" s="97"/>
    </row>
    <row r="1076" spans="5:23" ht="12.75">
      <c r="E1076" s="10"/>
      <c r="K1076" s="13"/>
      <c r="V1076" s="78"/>
      <c r="W1076" s="97"/>
    </row>
    <row r="1077" spans="5:23" ht="12.75">
      <c r="E1077" s="10"/>
      <c r="K1077" s="13"/>
      <c r="V1077" s="78"/>
      <c r="W1077" s="97"/>
    </row>
    <row r="1078" spans="5:23" ht="12.75">
      <c r="E1078" s="10"/>
      <c r="K1078" s="13"/>
      <c r="V1078" s="78"/>
      <c r="W1078" s="97"/>
    </row>
    <row r="1079" spans="5:23" ht="12.75">
      <c r="E1079" s="10"/>
      <c r="K1079" s="13"/>
      <c r="V1079" s="78"/>
      <c r="W1079" s="97"/>
    </row>
    <row r="1080" spans="5:23" ht="12.75">
      <c r="E1080" s="10"/>
      <c r="K1080" s="13"/>
      <c r="V1080" s="78"/>
      <c r="W1080" s="97"/>
    </row>
    <row r="1081" spans="5:23" ht="12.75">
      <c r="E1081" s="10"/>
      <c r="K1081" s="13"/>
      <c r="V1081" s="78"/>
      <c r="W1081" s="97"/>
    </row>
    <row r="1082" spans="5:23" ht="12.75">
      <c r="E1082" s="10"/>
      <c r="K1082" s="13"/>
      <c r="V1082" s="78"/>
      <c r="W1082" s="97"/>
    </row>
    <row r="1083" spans="5:23" ht="12.75">
      <c r="E1083" s="10"/>
      <c r="K1083" s="13"/>
      <c r="V1083" s="78"/>
      <c r="W1083" s="97"/>
    </row>
    <row r="1084" spans="5:23" ht="12.75">
      <c r="E1084" s="10"/>
      <c r="K1084" s="13"/>
      <c r="V1084" s="78"/>
      <c r="W1084" s="97"/>
    </row>
    <row r="1085" spans="5:23" ht="12.75">
      <c r="E1085" s="10"/>
      <c r="K1085" s="13"/>
      <c r="V1085" s="78"/>
      <c r="W1085" s="97"/>
    </row>
    <row r="1086" spans="5:23" ht="12.75">
      <c r="E1086" s="10"/>
      <c r="K1086" s="13"/>
      <c r="W1086" s="97"/>
    </row>
    <row r="1087" spans="5:23" ht="12.75">
      <c r="E1087" s="10"/>
      <c r="K1087" s="13"/>
      <c r="W1087" s="97"/>
    </row>
    <row r="1088" spans="5:23" ht="12.75">
      <c r="E1088" s="10"/>
      <c r="K1088" s="13"/>
      <c r="W1088" s="97"/>
    </row>
    <row r="1089" spans="5:23" ht="12.75">
      <c r="E1089" s="10"/>
      <c r="K1089" s="13"/>
      <c r="W1089" s="97"/>
    </row>
    <row r="1090" spans="5:23" ht="12.75">
      <c r="E1090" s="10"/>
      <c r="K1090" s="13"/>
      <c r="W1090" s="97"/>
    </row>
    <row r="1091" ht="12.75">
      <c r="W1091" s="97"/>
    </row>
    <row r="1092" ht="12.75">
      <c r="W1092" s="97"/>
    </row>
    <row r="1093" ht="12.75">
      <c r="W1093" s="97"/>
    </row>
    <row r="1094" ht="12.75">
      <c r="W1094" s="97"/>
    </row>
    <row r="1095" ht="12.75">
      <c r="W1095" s="97"/>
    </row>
    <row r="1096" ht="12.75">
      <c r="W1096" s="97"/>
    </row>
  </sheetData>
  <sheetProtection password="CE28" sheet="1" objects="1" scenarios="1" sort="0" autoFilter="0" pivotTables="0"/>
  <conditionalFormatting sqref="R245:R65536 R7:R107">
    <cfRule type="cellIs" priority="1" dxfId="0" operator="equal" stopIfTrue="1">
      <formula>"POSIBLE"</formula>
    </cfRule>
  </conditionalFormatting>
  <conditionalFormatting sqref="V1:AD6">
    <cfRule type="cellIs" priority="2" dxfId="0" operator="equal" stopIfTrue="1">
      <formula>"posible"</formula>
    </cfRule>
  </conditionalFormatting>
  <dataValidations count="58">
    <dataValidation type="custom" allowBlank="1" showErrorMessage="1" promptTitle="DNI, NIE o Pasaporte" prompt="Introduzca el dato sin puntos, comas, guiones, barras de división o espacios." error="Si introduce el DNI, el formato debe ser 12345678A" sqref="G9:G107">
      <formula1>OR(F9="NIE",F9="Pasaporte",F9="Sin DNI",AND(ISNUMBER(VALUE(MID(G9,1,8))),NOT(ISNUMBER(VALUE(RIGHT(G9)))),LEN(G9)=9,ISERROR(FIND(".",G9,1))))</formula1>
    </dataValidation>
    <dataValidation type="custom" allowBlank="1" showInputMessage="1" showError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U9:U107">
      <formula1>$W9</formula1>
      <formula2>$X9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U8">
      <formula1>$W8</formula1>
      <formula2>$X8</formula2>
    </dataValidation>
    <dataValidation allowBlank="1" showErrorMessage="1" promptTitle="Total licencias inscritas" prompt="Da el número de personas inscritas" sqref="L108 Q109:Q244"/>
    <dataValidation allowBlank="1" showErrorMessage="1" promptTitle="Total importe" prompt="Total importe licencias" sqref="Y108:Y109 Z108:AD108"/>
    <dataValidation allowBlank="1" showInputMessage="1" showErrorMessage="1" promptTitle="Licencia 2005-06" prompt="Introduzca el nº de Licencia del año pasado si va a correr en la categoría H-E, D-E o H-21. La siguiente columna le indicará la categoría a la que tiene derecho de entre ellas.&#10;&#10;NOTA: si tiene derecho adquirido pero NO nº de Licencia, contacte con la FEDO" sqref="Q8"/>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Z8:AD8"/>
    <dataValidation allowBlank="1" showInputMessage="1" promptTitle="Comprobación F.Nac y Categoría" prompt="Valor autointroducido" sqref="V8"/>
    <dataValidation allowBlank="1" showInputMessage="1" showErrorMessage="1" promptTitle="Importe                  ." prompt="Valor autointroducido." sqref="Y8"/>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S8">
      <formula1>$S$171:$S$182</formula1>
    </dataValidation>
    <dataValidation type="list" allowBlank="1" showErrorMessage="1" promptTitle="Tipo" prompt="Seleccione un valor de la lista.&#10;&#10;Vea las Tablas de TIPOS y CATEGORIAS en la hoja de Instrucciones." errorTitle="F.E.D.O." error="Ha introducido una TIPO que no existe. Seleccione una de la lista." sqref="S9:S107">
      <formula1>$S$171:$S$182</formula1>
    </dataValidation>
    <dataValidation allowBlank="1" promptTitle="Comprobación F.Nac y Categoría" prompt="Valor autointroducido" sqref="V9:V107"/>
    <dataValidation allowBlank="1" showErrorMessage="1" promptTitle="Importe                  ." prompt="Valor autointroducido." sqref="Y9:Y107"/>
    <dataValidation allowBlank="1" showInputMessage="1" showErrorMessage="1" promptTitle="Fecha inicial de dicha categoría" prompt="Valor autointroducido" sqref="W8:X8"/>
    <dataValidation allowBlank="1" showErrorMessage="1" promptTitle="Fecha inicial de dicha categoría" prompt="Valor autointroducido" sqref="W9:X107"/>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Z9:AD107"/>
    <dataValidation allowBlank="1" showErrorMessage="1" promptTitle="Licencia 2005-06" prompt="Introduzca el nº de Licencia del año pasado si va a correr en la categoría H-E, D-E o H-21. La siguiente columna le indicará la categoría a la que tiene derecho de entre ellas.&#10;&#10;NOTA: si tiene derecho adquirido pero NO nº de Licencia, contacte con la FED" sqref="Q9:Q107"/>
    <dataValidation allowBlank="1" showInputMessage="1" showErrorMessage="1" promptTitle="Categoría de Ascenso a Élite" prompt="Valor autointroducido" sqref="R8"/>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202">
      <formula1>$A$28:$A$34</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L196:L197">
      <formula1>$A$22:$A$30</formula1>
    </dataValidation>
    <dataValidation allowBlank="1" showInputMessage="1" showErrorMessage="1" promptTitle="Pinza" prompt="cc" sqref="J7"/>
    <dataValidation allowBlank="1" showErrorMessage="1" promptTitle="Número total de licencias" prompt="Cuenta el total personas inscritas" sqref="M108:O108 L109:N109"/>
    <dataValidation allowBlank="1" showInputMessage="1" showErrorMessage="1" promptTitle="Nombre" prompt="Introduzca los datos en mayúsculas. Ejemplo: MARIO" sqref="B8"/>
    <dataValidation allowBlank="1" showInputMessage="1" showErrorMessage="1" promptTitle="Apellido 2" prompt="Introduzca los datos en mayúsculas. Ejemplo: PÉREZ" sqref="D8"/>
    <dataValidation allowBlank="1" showInputMessage="1" showErrorMessage="1" promptTitle="Apellido 1" prompt="Introduzca los datos en mayúsculas. Ejemplo: GONZÁLEZ" sqref="C8"/>
    <dataValidation allowBlank="1" showErrorMessage="1" promptTitle="Nombre" prompt="Introduzca los datos en mayúsculas. Ejemplo: MARIO" sqref="B9:B107"/>
    <dataValidation allowBlank="1" showErrorMessage="1" promptTitle="Apellido 1" prompt="Introduzca los datos en mayúsculas. Ejemplo: GONZÁLEZ" sqref="C9:C107"/>
    <dataValidation allowBlank="1" showInputMessage="1" showErrorMessage="1" promptTitle="Sporident" prompt="En caso de no disponer de pinza electrónica, dejar el espacio en blanco" sqref="J8"/>
    <dataValidation allowBlank="1" showInputMessage="1" showErrorMessage="1" promptTitle="Email" prompt="En caso de no disponer de email, dejar el espacio en blanco" sqref="K8"/>
    <dataValidation allowBlank="1" showErrorMessage="1" promptTitle="Apellido 2" prompt="Introduzca los datos en mayúsculas. Ejemplo: PÉREZ" sqref="D9:D107"/>
    <dataValidation allowBlank="1" showErrorMessage="1" promptTitle="Sporident" prompt="En caso de no de disponer pinza electrónica, dejar el espacio en blanco" sqref="J9:J107"/>
    <dataValidation allowBlank="1" showErrorMessage="1" promptTitle="Email" prompt="En caso de no disponer de email, dejar el espacio en blanco" sqref="K9:K107"/>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$F$112:$F$115</formula1>
    </dataValidation>
    <dataValidation errorStyle="warning" allowBlank="1" showInputMessage="1" promptTitle="Teléfono 2" prompt="Introduzca el dato sin puntos, comas, guiones o barras de división y con espacios como abajo indicado:&#10;&#10;91 111 2222    o bien&#10;976 111 222" errorTitle="F.E.D.O" error="Números nacionales: 123456789&#10;Números extranjeros: 12-3456789...etc" sqref="I8"/>
    <dataValidation errorStyle="warning" allowBlank="1" showInputMessage="1" promptTitle="Teléfono 1" prompt="Introduzca el dato sin puntos, comas, guiones o barras de división y con espacios como abajo indicado (el formato no se comprueba):&#10;&#10;91 111 2222    o bien&#10;976 111 222" errorTitle="F.E.D.O" error="Números nacionales: 123456789&#10;Números extranjeros: 12-3456789...etc" sqref="H8"/>
    <dataValidation type="list" allowBlank="1" showErrorMessage="1" promptTitle="Documento de Identificación" prompt="DNI: nacionales&#10;NIE: extranjeros resid. en España&#10;Pasaporte: extranjeros&#10;&#10;En caso de no tener este dato, dejar la siguiente casilla en blanco." errorTitle="F.E.D.O." error="Seleccione un valor de la lista" sqref="F9:F107">
      <formula1>$F$112:$F$115</formula1>
    </dataValidation>
    <dataValidation errorStyle="warning" allowBlank="1" promptTitle="Teléfono 1" prompt="Introduzca el dato sin puntos, comas, guiones o barras de división y con espacios como abajo indicado:&#10;&#10;91 111 2222    o bien&#10;976 111 222" errorTitle="F.E.D.O" error="Números nacionales: 123456789&#10;Números extranjeros: 12-3456789...etc" sqref="H9:H107"/>
    <dataValidation errorStyle="warning" allowBlank="1" promptTitle="Teléfono 2" prompt="Introduzca el dato sin puntos, comas, guiones o barras de división y con espacios como abajo indicado:&#10;&#10;91 111 2222    o bien&#10;976 111 222" errorTitle="F.E.D.O" error="Números nacionales: 123456789&#10;Números extranjeros: 12-3456789...etc" sqref="I9:I107"/>
    <dataValidation type="list" allowBlank="1" showInputMessage="1" showErrorMessage="1" promptTitle="Sexo" prompt="V=Varón&#10;M=Mujer" errorTitle="F.E.D.O." error="Ha introducido un valor que no existe. Seleccione uno de la lista." sqref="E8">
      <formula1>$E$112:$E$113</formula1>
    </dataValidation>
    <dataValidation allowBlank="1" showInputMessage="1" showErrorMessage="1" promptTitle="Código Club" prompt="Valor autointroducido" errorTitle="Club" error="Seleccione un valor de la lista." sqref="M8"/>
    <dataValidation allowBlank="1" showInputMessage="1" showErrorMessage="1" promptTitle="Federación" prompt="Valor autointroducido" errorTitle="Club" error="Seleccione un valor de la lista." sqref="N8"/>
    <dataValidation allowBlank="1" showInputMessage="1" showErrorMessage="1" promptTitle="Provincia" prompt="Valor autointroducido" errorTitle="Club" error="Seleccione un valor de la lista." sqref="O8"/>
    <dataValidation allowBlank="1" showInputMessage="1" showErrorMessage="1" promptTitle="Comunidad" prompt="Valor autointroducido" errorTitle="Club" error="Seleccione un valor de la lista." sqref="P8"/>
    <dataValidation allowBlank="1" showErrorMessage="1" promptTitle="Código Club" prompt="Valor autointroducido" errorTitle="Club" error="Seleccione un valor de la lista." sqref="M9:M107"/>
    <dataValidation allowBlank="1" showErrorMessage="1" promptTitle="Federación" prompt="Valor autointroducido" errorTitle="Club" error="Seleccione un valor de la lista." sqref="N9:N107"/>
    <dataValidation allowBlank="1" showErrorMessage="1" promptTitle="Provincia" prompt="Valor autointroducido" errorTitle="Club" error="Seleccione un valor de la lista." sqref="O9:O107"/>
    <dataValidation allowBlank="1" showErrorMessage="1" promptTitle="Comunidad" prompt="Valor autointroducido" errorTitle="Club" error="Seleccione un valor de la lista." sqref="P9:P107"/>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T9:T107">
      <formula1>OFFSET($T$111,VLOOKUP($S9,$S$171:$U$183,2,FALSE),0,VLOOKUP($S9,$S$171:$U$183,3,FALSE)-VLOOKUP($S9,$S$171:$U$183,2,FALSE)+1,1)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T8">
      <formula1>OFFSET($T$111,VLOOKUP($S8,$S$171:$U$183,2,FALSE),0,VLOOKUP($S8,$S$171:$U$183,3,FALSE)-VLOOKUP($S8,$S$171:$U$183,2,FALSE)+1,1)</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199">
      <formula1>$E$27:$E$37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196:P198 P200">
      <formula1>$E$22:$E$34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P202">
      <formula1>$E$28:$E$37</formula1>
    </dataValidation>
    <dataValidation type="list" allowBlank="1" showInputMessage="1" showErrorMessage="1" promptTitle="Provincia" prompt="Seleccione un valor de la lista" errorTitle="F.E.D.O." error="Valor erróneo. Seleccione un valor de la lista" sqref="O196:O198">
      <formula1>$C$22:$C$37</formula1>
    </dataValidation>
    <dataValidation type="list" allowBlank="1" showInputMessage="1" showErrorMessage="1" promptTitle="Provincia" prompt="Seleccione un valor de la lista" errorTitle="F.E.D.O." error="Valor erróneo. Seleccione un valor de la lista" sqref="O202">
      <formula1>$C$28:$C$37</formula1>
    </dataValidation>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L8">
      <formula1>$L$112:$L$235</formula1>
    </dataValidation>
    <dataValidation type="list" allowBlank="1" showErrorMessage="1" promptTitle="Sexo" prompt="V=Varón&#10;M=Mujer" errorTitle="F.E.D.O." error="Ha introducido un valor que no existe. Seleccione uno de la lista." sqref="E9:E107">
      <formula1>$E$112:$E$113</formula1>
    </dataValidation>
    <dataValidation type="list" allowBlank="1" promptTitle="Club" prompt="Para CLUBES YA EXISTENTES: seleccione un valor de la lista.&#10;&#10;Para CLUBES NUEVOS: selecciones CLUB NUEVO y rellene sus datos en siguiente hoja del documento:  'Club Nuevo 07'" errorTitle="Club" error="Seleccione un valor de la lista." sqref="L9:L107">
      <formula1>$L$112:$L$235</formula1>
    </dataValidation>
  </dataValidations>
  <printOptions/>
  <pageMargins left="0.71" right="0.65" top="0.5905511811023623" bottom="0.5905511811023623" header="0" footer="0"/>
  <pageSetup horizontalDpi="600" verticalDpi="600" orientation="landscape" pageOrder="overThenDown" paperSize="9" r:id="rId4"/>
  <headerFooter alignWithMargins="0">
    <oddFooter>&amp;L&amp;F / &amp;A&amp;C&amp;P/&amp;N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1:L239"/>
  <sheetViews>
    <sheetView workbookViewId="0" topLeftCell="A55">
      <selection activeCell="D91" sqref="D91"/>
    </sheetView>
  </sheetViews>
  <sheetFormatPr defaultColWidth="11.421875" defaultRowHeight="12"/>
  <cols>
    <col min="1" max="1" width="10.140625" style="0" customWidth="1"/>
    <col min="2" max="2" width="19.421875" style="0" customWidth="1"/>
    <col min="3" max="3" width="11.7109375" style="0" customWidth="1"/>
    <col min="4" max="4" width="12.28125" style="0" customWidth="1"/>
    <col min="5" max="5" width="30.140625" style="0" customWidth="1"/>
    <col min="6" max="6" width="50.7109375" style="0" customWidth="1"/>
  </cols>
  <sheetData>
    <row r="1" ht="12">
      <c r="A1" s="56"/>
    </row>
    <row r="2" ht="12">
      <c r="A2" s="56"/>
    </row>
    <row r="3" spans="1:10" ht="18">
      <c r="A3" s="366" t="s">
        <v>42</v>
      </c>
      <c r="B3" s="366"/>
      <c r="C3" s="366"/>
      <c r="D3" s="366"/>
      <c r="E3" s="366"/>
      <c r="F3" s="366"/>
      <c r="G3" s="366"/>
      <c r="H3" s="366"/>
      <c r="I3" s="366"/>
      <c r="J3" s="366"/>
    </row>
    <row r="4" spans="1:10" ht="18">
      <c r="A4" s="366" t="s">
        <v>295</v>
      </c>
      <c r="B4" s="366"/>
      <c r="C4" s="366"/>
      <c r="D4" s="366"/>
      <c r="E4" s="366"/>
      <c r="F4" s="366"/>
      <c r="G4" s="366"/>
      <c r="H4" s="366"/>
      <c r="I4" s="366"/>
      <c r="J4" s="366"/>
    </row>
    <row r="5" spans="1:10" ht="18">
      <c r="A5" s="107"/>
      <c r="B5" s="107"/>
      <c r="C5" s="107"/>
      <c r="D5" s="107"/>
      <c r="E5" s="107"/>
      <c r="F5" s="107"/>
      <c r="G5" s="107"/>
      <c r="H5" s="107"/>
      <c r="I5" s="107"/>
      <c r="J5" s="107"/>
    </row>
    <row r="6" spans="1:10" ht="36" customHeight="1">
      <c r="A6" s="361" t="s">
        <v>413</v>
      </c>
      <c r="B6" s="361"/>
      <c r="C6" s="361"/>
      <c r="D6" s="361"/>
      <c r="E6" s="361"/>
      <c r="F6" s="361"/>
      <c r="G6" s="361"/>
      <c r="H6" s="361"/>
      <c r="I6" s="361"/>
      <c r="J6" s="361"/>
    </row>
    <row r="7" spans="1:10" ht="12.75">
      <c r="A7" s="63"/>
      <c r="B7" s="63"/>
      <c r="C7" s="63"/>
      <c r="D7" s="63"/>
      <c r="E7" s="63"/>
      <c r="F7" s="63"/>
      <c r="G7" s="63"/>
      <c r="H7" s="63"/>
      <c r="I7" s="63"/>
      <c r="J7" s="63"/>
    </row>
    <row r="8" spans="1:10" ht="25.5" customHeight="1">
      <c r="A8" s="361" t="s">
        <v>318</v>
      </c>
      <c r="B8" s="361"/>
      <c r="C8" s="361"/>
      <c r="D8" s="361"/>
      <c r="E8" s="361"/>
      <c r="F8" s="361"/>
      <c r="G8" s="361"/>
      <c r="H8" s="361"/>
      <c r="I8" s="361"/>
      <c r="J8" s="361"/>
    </row>
    <row r="9" spans="1:10" ht="12.75">
      <c r="A9" s="63"/>
      <c r="B9" s="63"/>
      <c r="C9" s="63"/>
      <c r="D9" s="63"/>
      <c r="E9" s="63"/>
      <c r="F9" s="63"/>
      <c r="G9" s="63"/>
      <c r="H9" s="63"/>
      <c r="I9" s="63"/>
      <c r="J9" s="63"/>
    </row>
    <row r="10" ht="12.75">
      <c r="A10" s="54"/>
    </row>
    <row r="11" spans="1:10" ht="15.75">
      <c r="A11" s="66" t="s">
        <v>43</v>
      </c>
      <c r="B11" s="67"/>
      <c r="C11" s="67"/>
      <c r="D11" s="67"/>
      <c r="E11" s="67"/>
      <c r="F11" s="67"/>
      <c r="G11" s="67"/>
      <c r="H11" s="67"/>
      <c r="I11" s="67"/>
      <c r="J11" s="67"/>
    </row>
    <row r="12" spans="1:12" ht="15.75">
      <c r="A12" s="73"/>
      <c r="B12" s="74"/>
      <c r="C12" s="74"/>
      <c r="D12" s="74"/>
      <c r="E12" s="74"/>
      <c r="F12" s="74"/>
      <c r="G12" s="74"/>
      <c r="H12" s="74"/>
      <c r="I12" s="74"/>
      <c r="J12" s="74"/>
      <c r="K12" s="74"/>
      <c r="L12" s="74"/>
    </row>
    <row r="13" ht="12.75">
      <c r="A13" s="53"/>
    </row>
    <row r="14" spans="1:12" ht="12.75">
      <c r="A14" s="68" t="s">
        <v>44</v>
      </c>
      <c r="B14" s="69" t="s">
        <v>296</v>
      </c>
      <c r="C14" s="69"/>
      <c r="D14" s="71"/>
      <c r="E14" s="70"/>
      <c r="F14" s="70"/>
      <c r="G14" s="70"/>
      <c r="H14" s="70"/>
      <c r="I14" s="70"/>
      <c r="J14" s="70"/>
      <c r="L14" s="153"/>
    </row>
    <row r="15" spans="1:3" ht="12.75">
      <c r="A15" s="56"/>
      <c r="B15" s="50"/>
      <c r="C15" s="50"/>
    </row>
    <row r="16" spans="1:3" ht="12.75">
      <c r="A16" s="56"/>
      <c r="B16" s="50" t="s">
        <v>45</v>
      </c>
      <c r="C16" s="50"/>
    </row>
    <row r="17" spans="1:3" ht="12.75">
      <c r="A17" s="56"/>
      <c r="B17" s="50"/>
      <c r="C17" s="50"/>
    </row>
    <row r="18" spans="1:3" ht="12.75">
      <c r="A18" s="62" t="s">
        <v>46</v>
      </c>
      <c r="B18" s="50"/>
      <c r="C18" s="50"/>
    </row>
    <row r="19" spans="2:3" ht="12.75">
      <c r="B19" s="50"/>
      <c r="C19" s="50"/>
    </row>
    <row r="20" spans="1:10" ht="12.75">
      <c r="A20" s="363" t="s">
        <v>414</v>
      </c>
      <c r="B20" s="364"/>
      <c r="C20" s="364"/>
      <c r="D20" s="364"/>
      <c r="E20" s="364"/>
      <c r="F20" s="364"/>
      <c r="G20" s="364"/>
      <c r="H20" s="364"/>
      <c r="I20" s="364"/>
      <c r="J20" s="364"/>
    </row>
    <row r="21" spans="1:10" ht="25.5">
      <c r="A21" s="62" t="s">
        <v>438</v>
      </c>
      <c r="B21" s="108" t="s">
        <v>439</v>
      </c>
      <c r="C21" s="108" t="s">
        <v>440</v>
      </c>
      <c r="D21" s="108" t="s">
        <v>441</v>
      </c>
      <c r="E21" s="108" t="s">
        <v>442</v>
      </c>
      <c r="F21" s="356"/>
      <c r="G21" s="108"/>
      <c r="H21" s="108"/>
      <c r="I21" s="108"/>
      <c r="J21" s="108"/>
    </row>
    <row r="22" spans="1:10" ht="12.75">
      <c r="A22" s="108"/>
      <c r="B22" s="108"/>
      <c r="C22" s="108"/>
      <c r="D22" s="108"/>
      <c r="E22" s="108"/>
      <c r="F22" s="356"/>
      <c r="G22" s="108"/>
      <c r="H22" s="108"/>
      <c r="I22" s="108"/>
      <c r="J22" s="108"/>
    </row>
    <row r="23" spans="1:10" ht="12.75">
      <c r="A23" s="361" t="s">
        <v>431</v>
      </c>
      <c r="B23" s="361"/>
      <c r="C23" s="361"/>
      <c r="D23" s="361"/>
      <c r="E23" s="361"/>
      <c r="F23" s="361"/>
      <c r="G23" s="361"/>
      <c r="H23" s="361"/>
      <c r="I23" s="361"/>
      <c r="J23" s="361"/>
    </row>
    <row r="24" spans="1:3" ht="12.75">
      <c r="A24" t="s">
        <v>432</v>
      </c>
      <c r="B24" s="50"/>
      <c r="C24" s="50"/>
    </row>
    <row r="25" spans="1:3" ht="12.75">
      <c r="A25" s="62"/>
      <c r="B25" s="50"/>
      <c r="C25" s="50"/>
    </row>
    <row r="26" spans="1:10" ht="12.75">
      <c r="A26" s="365" t="s">
        <v>29</v>
      </c>
      <c r="B26" s="365"/>
      <c r="C26" s="365"/>
      <c r="D26" s="365"/>
      <c r="E26" s="365"/>
      <c r="F26" s="365"/>
      <c r="G26" s="365"/>
      <c r="H26" s="365"/>
      <c r="I26" s="365"/>
      <c r="J26" s="365"/>
    </row>
    <row r="27" ht="12">
      <c r="A27" s="56"/>
    </row>
    <row r="28" spans="1:3" ht="12.75">
      <c r="A28" s="53"/>
      <c r="B28" s="50" t="s">
        <v>67</v>
      </c>
      <c r="C28" s="50"/>
    </row>
    <row r="29" ht="12.75">
      <c r="A29" s="53"/>
    </row>
    <row r="30" spans="1:10" ht="12.75">
      <c r="A30" s="359" t="s">
        <v>68</v>
      </c>
      <c r="B30" s="359"/>
      <c r="C30" s="359"/>
      <c r="D30" s="359"/>
      <c r="E30" s="359"/>
      <c r="F30" s="359"/>
      <c r="G30" s="359"/>
      <c r="H30" s="359"/>
      <c r="I30" s="359"/>
      <c r="J30" s="359"/>
    </row>
    <row r="31" spans="1:10" ht="12.75">
      <c r="A31" s="54"/>
      <c r="B31" s="54"/>
      <c r="C31" s="54"/>
      <c r="D31" s="54"/>
      <c r="E31" s="54"/>
      <c r="F31" s="54"/>
      <c r="G31" s="54"/>
      <c r="H31" s="54"/>
      <c r="I31" s="54"/>
      <c r="J31" s="54"/>
    </row>
    <row r="32" spans="1:3" ht="12.75">
      <c r="A32" s="53"/>
      <c r="B32" s="50" t="s">
        <v>47</v>
      </c>
      <c r="C32" s="50"/>
    </row>
    <row r="33" ht="12.75">
      <c r="A33" s="53"/>
    </row>
    <row r="34" spans="1:10" ht="12.75">
      <c r="A34" s="359" t="s">
        <v>48</v>
      </c>
      <c r="B34" s="359"/>
      <c r="C34" s="359"/>
      <c r="D34" s="359"/>
      <c r="E34" s="359"/>
      <c r="F34" s="359"/>
      <c r="G34" s="359"/>
      <c r="H34" s="359"/>
      <c r="I34" s="359"/>
      <c r="J34" s="359"/>
    </row>
    <row r="35" ht="12.75">
      <c r="A35" s="57"/>
    </row>
    <row r="36" spans="1:10" ht="12.75">
      <c r="A36" s="362" t="s">
        <v>49</v>
      </c>
      <c r="B36" s="362"/>
      <c r="C36" s="362"/>
      <c r="D36" s="362"/>
      <c r="E36" s="362"/>
      <c r="F36" s="362"/>
      <c r="G36" s="362"/>
      <c r="H36" s="362"/>
      <c r="I36" s="362"/>
      <c r="J36" s="362"/>
    </row>
    <row r="37" spans="1:10" ht="12.75">
      <c r="A37" s="57"/>
      <c r="B37" s="57"/>
      <c r="C37" s="57"/>
      <c r="D37" s="57"/>
      <c r="E37" s="57"/>
      <c r="F37" s="57"/>
      <c r="G37" s="57"/>
      <c r="H37" s="57"/>
      <c r="I37" s="57"/>
      <c r="J37" s="57"/>
    </row>
    <row r="38" spans="1:10" ht="12.75">
      <c r="A38" s="365" t="s">
        <v>319</v>
      </c>
      <c r="B38" s="365"/>
      <c r="C38" s="365"/>
      <c r="D38" s="365"/>
      <c r="E38" s="365"/>
      <c r="F38" s="365"/>
      <c r="G38" s="365"/>
      <c r="H38" s="365"/>
      <c r="I38" s="365"/>
      <c r="J38" s="365"/>
    </row>
    <row r="39" spans="1:10" ht="12.75">
      <c r="A39" s="352" t="s">
        <v>443</v>
      </c>
      <c r="B39" s="352"/>
      <c r="C39" s="352"/>
      <c r="D39" s="352"/>
      <c r="E39" s="352"/>
      <c r="F39" s="352"/>
      <c r="G39" s="352"/>
      <c r="H39" s="352"/>
      <c r="I39" s="352"/>
      <c r="J39" s="352"/>
    </row>
    <row r="40" ht="12.75">
      <c r="A40" s="54"/>
    </row>
    <row r="41" spans="1:10" ht="12.75">
      <c r="A41" s="359" t="s">
        <v>320</v>
      </c>
      <c r="B41" s="359"/>
      <c r="C41" s="359"/>
      <c r="D41" s="359"/>
      <c r="E41" s="359"/>
      <c r="F41" s="359"/>
      <c r="G41" s="359"/>
      <c r="H41" s="359"/>
      <c r="I41" s="359"/>
      <c r="J41" s="359"/>
    </row>
    <row r="42" spans="1:10" ht="12.75">
      <c r="A42" s="54"/>
      <c r="B42" s="54"/>
      <c r="C42" s="54"/>
      <c r="D42" s="54"/>
      <c r="E42" s="54"/>
      <c r="F42" s="54"/>
      <c r="G42" s="54"/>
      <c r="H42" s="54"/>
      <c r="I42" s="54"/>
      <c r="J42" s="54"/>
    </row>
    <row r="43" spans="1:3" ht="12.75">
      <c r="A43" s="61"/>
      <c r="B43" s="50" t="s">
        <v>30</v>
      </c>
      <c r="C43" s="50"/>
    </row>
    <row r="44" ht="12.75">
      <c r="A44" s="60"/>
    </row>
    <row r="45" spans="1:10" ht="12.75">
      <c r="A45" s="359" t="s">
        <v>32</v>
      </c>
      <c r="B45" s="359"/>
      <c r="C45" s="359"/>
      <c r="D45" s="359"/>
      <c r="E45" s="359"/>
      <c r="F45" s="359"/>
      <c r="G45" s="359"/>
      <c r="H45" s="359"/>
      <c r="I45" s="359"/>
      <c r="J45" s="359"/>
    </row>
    <row r="46" spans="1:2" ht="12.75">
      <c r="A46" s="54" t="s">
        <v>436</v>
      </c>
      <c r="B46" t="s">
        <v>437</v>
      </c>
    </row>
    <row r="47" ht="12.75">
      <c r="A47" s="54"/>
    </row>
    <row r="48" spans="1:3" ht="12.75">
      <c r="A48" s="61"/>
      <c r="B48" s="50" t="s">
        <v>50</v>
      </c>
      <c r="C48" s="50"/>
    </row>
    <row r="49" spans="1:2" ht="16.5" customHeight="1">
      <c r="A49" s="60"/>
      <c r="B49" t="s">
        <v>434</v>
      </c>
    </row>
    <row r="50" spans="1:2" ht="12.75">
      <c r="A50" s="53"/>
      <c r="B50" t="s">
        <v>435</v>
      </c>
    </row>
    <row r="51" ht="12.75">
      <c r="A51" s="53"/>
    </row>
    <row r="52" spans="1:10" ht="12.75">
      <c r="A52" s="56"/>
      <c r="B52" s="55" t="s">
        <v>297</v>
      </c>
      <c r="C52" s="55"/>
      <c r="D52" s="55"/>
      <c r="E52" s="55"/>
      <c r="F52" s="55"/>
      <c r="G52" s="55"/>
      <c r="H52" s="55"/>
      <c r="I52" s="55"/>
      <c r="J52" s="55"/>
    </row>
    <row r="53" ht="12">
      <c r="A53" s="56"/>
    </row>
    <row r="54" spans="1:10" ht="12.75">
      <c r="A54" s="359" t="s">
        <v>415</v>
      </c>
      <c r="B54" s="362"/>
      <c r="C54" s="362"/>
      <c r="D54" s="362"/>
      <c r="E54" s="362"/>
      <c r="F54" s="362"/>
      <c r="G54" s="362"/>
      <c r="H54" s="362"/>
      <c r="I54" s="362"/>
      <c r="J54" s="362"/>
    </row>
    <row r="55" spans="1:10" ht="12.75">
      <c r="A55" s="62" t="s">
        <v>433</v>
      </c>
      <c r="B55" s="57"/>
      <c r="C55" s="57"/>
      <c r="D55" s="57"/>
      <c r="E55" s="57"/>
      <c r="G55" s="57"/>
      <c r="H55" s="57"/>
      <c r="I55" s="57"/>
      <c r="J55" s="57"/>
    </row>
    <row r="56" spans="1:10" ht="12.75">
      <c r="A56" s="357"/>
      <c r="B56" s="57"/>
      <c r="C56" s="57"/>
      <c r="D56" s="57"/>
      <c r="E56" s="57"/>
      <c r="G56" s="57"/>
      <c r="H56" s="57"/>
      <c r="I56" s="57"/>
      <c r="J56" s="57"/>
    </row>
    <row r="57" spans="1:9" ht="12.75">
      <c r="A57" s="56"/>
      <c r="B57" s="127" t="s">
        <v>51</v>
      </c>
      <c r="C57" s="51" t="s">
        <v>62</v>
      </c>
      <c r="D57" s="51" t="s">
        <v>62</v>
      </c>
      <c r="G57" s="64"/>
      <c r="I57" s="64" t="s">
        <v>52</v>
      </c>
    </row>
    <row r="58" spans="1:12" ht="12.75">
      <c r="A58" s="56"/>
      <c r="B58" s="128"/>
      <c r="C58" s="51" t="s">
        <v>124</v>
      </c>
      <c r="D58" s="51" t="s">
        <v>125</v>
      </c>
      <c r="G58" s="64"/>
      <c r="I58" s="64"/>
      <c r="L58" s="152"/>
    </row>
    <row r="59" spans="1:12" ht="12.75">
      <c r="A59" s="56"/>
      <c r="B59" s="129" t="s">
        <v>157</v>
      </c>
      <c r="C59" s="52" t="s">
        <v>126</v>
      </c>
      <c r="D59" s="52" t="s">
        <v>271</v>
      </c>
      <c r="G59" s="65"/>
      <c r="I59" s="247">
        <v>70</v>
      </c>
      <c r="L59" s="154"/>
    </row>
    <row r="60" spans="1:9" ht="12.75">
      <c r="A60" s="56"/>
      <c r="B60" s="129" t="s">
        <v>149</v>
      </c>
      <c r="C60" s="170" t="s">
        <v>127</v>
      </c>
      <c r="D60" s="170" t="s">
        <v>76</v>
      </c>
      <c r="E60" s="74"/>
      <c r="F60" s="74"/>
      <c r="G60" s="65"/>
      <c r="I60" s="247">
        <v>50</v>
      </c>
    </row>
    <row r="61" spans="1:9" ht="12.75">
      <c r="A61" s="56"/>
      <c r="B61" s="129" t="s">
        <v>162</v>
      </c>
      <c r="C61" s="52" t="s">
        <v>128</v>
      </c>
      <c r="D61" s="52" t="s">
        <v>75</v>
      </c>
      <c r="E61" s="74"/>
      <c r="G61" s="65"/>
      <c r="I61" s="247">
        <v>20</v>
      </c>
    </row>
    <row r="62" spans="1:9" ht="12.75">
      <c r="A62" s="56"/>
      <c r="B62" s="129" t="s">
        <v>165</v>
      </c>
      <c r="C62" s="52" t="s">
        <v>53</v>
      </c>
      <c r="G62" s="65"/>
      <c r="I62" s="247">
        <v>100</v>
      </c>
    </row>
    <row r="63" spans="1:9" ht="12.75">
      <c r="A63" s="56"/>
      <c r="B63" s="129" t="s">
        <v>270</v>
      </c>
      <c r="C63" s="52" t="s">
        <v>78</v>
      </c>
      <c r="G63" s="65"/>
      <c r="I63" s="247">
        <v>125</v>
      </c>
    </row>
    <row r="64" ht="12">
      <c r="A64" s="56"/>
    </row>
    <row r="65" spans="1:12" ht="12.75">
      <c r="A65" s="362" t="s">
        <v>321</v>
      </c>
      <c r="B65" s="362"/>
      <c r="C65" s="362"/>
      <c r="D65" s="362"/>
      <c r="E65" s="362"/>
      <c r="F65" s="362"/>
      <c r="G65" s="362"/>
      <c r="H65" s="362"/>
      <c r="I65" s="362"/>
      <c r="J65" s="362"/>
      <c r="L65" s="154"/>
    </row>
    <row r="66" ht="12.75">
      <c r="A66" s="59"/>
    </row>
    <row r="67" spans="1:9" ht="12.75">
      <c r="A67" s="56"/>
      <c r="B67" s="58" t="s">
        <v>51</v>
      </c>
      <c r="C67" s="58"/>
      <c r="D67" s="51" t="s">
        <v>62</v>
      </c>
      <c r="G67" s="64"/>
      <c r="I67" s="64" t="s">
        <v>52</v>
      </c>
    </row>
    <row r="68" spans="1:9" ht="12.75">
      <c r="A68" s="56"/>
      <c r="B68" s="59" t="s">
        <v>54</v>
      </c>
      <c r="C68" s="59"/>
      <c r="D68" s="52" t="s">
        <v>55</v>
      </c>
      <c r="G68" s="65"/>
      <c r="I68" s="247">
        <v>35</v>
      </c>
    </row>
    <row r="69" spans="1:9" ht="12.75">
      <c r="A69" s="56"/>
      <c r="B69" s="59" t="s">
        <v>56</v>
      </c>
      <c r="C69" s="59"/>
      <c r="D69" s="52" t="s">
        <v>57</v>
      </c>
      <c r="G69" s="65"/>
      <c r="I69" s="247">
        <v>55</v>
      </c>
    </row>
    <row r="70" spans="1:9" ht="12.75">
      <c r="A70" s="56"/>
      <c r="B70" s="59" t="s">
        <v>65</v>
      </c>
      <c r="C70" s="59"/>
      <c r="D70" s="52" t="s">
        <v>58</v>
      </c>
      <c r="G70" s="65"/>
      <c r="I70" s="247">
        <v>85</v>
      </c>
    </row>
    <row r="71" spans="1:9" ht="12.75">
      <c r="A71" s="56"/>
      <c r="B71" s="59" t="s">
        <v>79</v>
      </c>
      <c r="C71" s="59"/>
      <c r="D71" s="52" t="s">
        <v>107</v>
      </c>
      <c r="G71" s="65"/>
      <c r="I71" s="247">
        <v>60</v>
      </c>
    </row>
    <row r="72" spans="1:9" ht="12.75">
      <c r="A72" s="56"/>
      <c r="B72" s="59" t="s">
        <v>105</v>
      </c>
      <c r="C72" s="59"/>
      <c r="D72" s="52" t="s">
        <v>108</v>
      </c>
      <c r="G72" s="65"/>
      <c r="I72" s="247">
        <v>80</v>
      </c>
    </row>
    <row r="73" spans="1:9" ht="12.75">
      <c r="A73" s="56"/>
      <c r="B73" s="59" t="s">
        <v>106</v>
      </c>
      <c r="C73" s="59"/>
      <c r="D73" s="52" t="s">
        <v>109</v>
      </c>
      <c r="G73" s="65"/>
      <c r="I73" s="247">
        <v>110</v>
      </c>
    </row>
    <row r="74" spans="1:9" ht="12.75">
      <c r="A74" s="56"/>
      <c r="B74" s="59" t="s">
        <v>106</v>
      </c>
      <c r="C74" s="59"/>
      <c r="D74" s="52" t="s">
        <v>110</v>
      </c>
      <c r="G74" s="65"/>
      <c r="I74" s="247">
        <v>30</v>
      </c>
    </row>
    <row r="75" ht="12.75">
      <c r="A75" s="53"/>
    </row>
    <row r="76" spans="1:10" ht="12.75">
      <c r="A76" s="56"/>
      <c r="B76" s="55" t="s">
        <v>412</v>
      </c>
      <c r="C76" s="55"/>
      <c r="D76" s="55"/>
      <c r="E76" s="55"/>
      <c r="F76" s="55"/>
      <c r="G76" s="55"/>
      <c r="H76" s="55"/>
      <c r="I76" s="55"/>
      <c r="J76" s="55"/>
    </row>
    <row r="77" spans="1:12" ht="12.75">
      <c r="A77" s="56"/>
      <c r="B77" s="55"/>
      <c r="C77" s="55"/>
      <c r="D77" s="55"/>
      <c r="E77" s="55"/>
      <c r="F77" s="55"/>
      <c r="G77" s="55"/>
      <c r="H77" s="55"/>
      <c r="I77" s="55"/>
      <c r="L77" s="154"/>
    </row>
    <row r="78" spans="1:12" ht="12.75">
      <c r="A78" s="53"/>
      <c r="C78" s="284" t="s">
        <v>62</v>
      </c>
      <c r="D78" s="74"/>
      <c r="E78" s="284" t="s">
        <v>83</v>
      </c>
      <c r="G78" s="74"/>
      <c r="L78" s="154"/>
    </row>
    <row r="79" spans="1:12" ht="12.75">
      <c r="A79" s="126" t="s">
        <v>113</v>
      </c>
      <c r="C79" s="52" t="s">
        <v>116</v>
      </c>
      <c r="D79" s="52"/>
      <c r="E79" s="170" t="s">
        <v>63</v>
      </c>
      <c r="L79" s="154"/>
    </row>
    <row r="80" spans="1:12" ht="12.75">
      <c r="A80" s="56"/>
      <c r="B80" s="56"/>
      <c r="C80" s="52" t="s">
        <v>117</v>
      </c>
      <c r="D80" s="52"/>
      <c r="E80" s="52" t="s">
        <v>299</v>
      </c>
      <c r="L80" s="152"/>
    </row>
    <row r="81" spans="1:12" ht="12.75">
      <c r="A81" s="56"/>
      <c r="B81" s="56"/>
      <c r="C81" s="52" t="s">
        <v>118</v>
      </c>
      <c r="D81" s="52"/>
      <c r="E81" s="52" t="s">
        <v>300</v>
      </c>
      <c r="L81" s="152"/>
    </row>
    <row r="82" spans="1:12" ht="12.75">
      <c r="A82" s="56"/>
      <c r="B82" s="56"/>
      <c r="C82" s="52" t="s">
        <v>119</v>
      </c>
      <c r="D82" s="52"/>
      <c r="E82" s="52" t="s">
        <v>301</v>
      </c>
      <c r="L82" s="152"/>
    </row>
    <row r="83" spans="1:12" ht="12.75">
      <c r="A83" s="56"/>
      <c r="B83" s="56"/>
      <c r="C83" s="52" t="s">
        <v>272</v>
      </c>
      <c r="D83" s="52"/>
      <c r="E83" s="52" t="s">
        <v>302</v>
      </c>
      <c r="L83" s="152"/>
    </row>
    <row r="84" spans="1:12" ht="12.75">
      <c r="A84" s="56"/>
      <c r="B84" s="56"/>
      <c r="C84" s="52" t="s">
        <v>273</v>
      </c>
      <c r="D84" s="52"/>
      <c r="E84" s="52" t="s">
        <v>303</v>
      </c>
      <c r="L84" s="152"/>
    </row>
    <row r="85" spans="1:12" ht="12.75">
      <c r="A85" s="56"/>
      <c r="B85" s="56"/>
      <c r="C85" s="52" t="s">
        <v>274</v>
      </c>
      <c r="D85" s="52"/>
      <c r="E85" s="170" t="s">
        <v>304</v>
      </c>
      <c r="G85" s="74"/>
      <c r="L85" s="152"/>
    </row>
    <row r="86" spans="1:5" ht="12.75">
      <c r="A86" s="56"/>
      <c r="B86" s="56"/>
      <c r="C86" s="52" t="s">
        <v>198</v>
      </c>
      <c r="D86" s="139"/>
      <c r="E86" s="170" t="s">
        <v>63</v>
      </c>
    </row>
    <row r="87" spans="1:8" ht="12.75">
      <c r="A87" s="56"/>
      <c r="B87" s="56"/>
      <c r="C87" s="52" t="s">
        <v>167</v>
      </c>
      <c r="D87" s="139"/>
      <c r="E87" s="170" t="s">
        <v>64</v>
      </c>
      <c r="H87" s="153"/>
    </row>
    <row r="88" spans="1:5" ht="12.75">
      <c r="A88" s="56"/>
      <c r="B88" s="56"/>
      <c r="C88" s="52" t="s">
        <v>275</v>
      </c>
      <c r="D88" s="52"/>
      <c r="E88" s="52" t="s">
        <v>64</v>
      </c>
    </row>
    <row r="89" spans="1:5" ht="12.75">
      <c r="A89" s="56"/>
      <c r="B89" s="56"/>
      <c r="C89" s="52" t="s">
        <v>103</v>
      </c>
      <c r="D89" s="52"/>
      <c r="E89" s="52" t="s">
        <v>305</v>
      </c>
    </row>
    <row r="90" spans="1:5" ht="12.75">
      <c r="A90" s="56"/>
      <c r="B90" s="56"/>
      <c r="C90" s="52" t="s">
        <v>276</v>
      </c>
      <c r="D90" s="52"/>
      <c r="E90" s="52" t="s">
        <v>305</v>
      </c>
    </row>
    <row r="91" spans="1:5" ht="12.75">
      <c r="A91" s="56"/>
      <c r="B91" s="56"/>
      <c r="C91" s="52" t="s">
        <v>120</v>
      </c>
      <c r="D91" s="52"/>
      <c r="E91" s="52" t="s">
        <v>306</v>
      </c>
    </row>
    <row r="92" spans="1:5" ht="12.75">
      <c r="A92" s="56"/>
      <c r="B92" s="56"/>
      <c r="C92" s="52" t="s">
        <v>121</v>
      </c>
      <c r="D92" s="52"/>
      <c r="E92" s="52" t="s">
        <v>307</v>
      </c>
    </row>
    <row r="93" spans="1:5" ht="12.75">
      <c r="A93" s="56"/>
      <c r="B93" s="56"/>
      <c r="C93" s="52" t="s">
        <v>122</v>
      </c>
      <c r="D93" s="52"/>
      <c r="E93" s="52" t="s">
        <v>308</v>
      </c>
    </row>
    <row r="94" spans="1:5" ht="12.75">
      <c r="A94" s="56"/>
      <c r="B94" s="56"/>
      <c r="C94" s="52" t="s">
        <v>123</v>
      </c>
      <c r="D94" s="52"/>
      <c r="E94" s="52" t="s">
        <v>309</v>
      </c>
    </row>
    <row r="95" spans="1:5" ht="12.75">
      <c r="A95" s="56"/>
      <c r="B95" s="56"/>
      <c r="C95" s="52" t="s">
        <v>298</v>
      </c>
      <c r="D95" s="52"/>
      <c r="E95" s="52" t="s">
        <v>310</v>
      </c>
    </row>
    <row r="96" spans="1:5" ht="12.75">
      <c r="A96" s="56"/>
      <c r="B96" s="56"/>
      <c r="C96" s="59"/>
      <c r="D96" s="59"/>
      <c r="E96" s="52"/>
    </row>
    <row r="97" spans="1:5" ht="12.75">
      <c r="A97" s="126" t="s">
        <v>151</v>
      </c>
      <c r="B97" s="126"/>
      <c r="C97" s="59" t="s">
        <v>151</v>
      </c>
      <c r="D97" s="59"/>
      <c r="E97" s="52" t="s">
        <v>311</v>
      </c>
    </row>
    <row r="98" spans="1:12" ht="12.75">
      <c r="A98" s="126"/>
      <c r="B98" s="126"/>
      <c r="C98" s="169" t="s">
        <v>69</v>
      </c>
      <c r="D98" s="59"/>
      <c r="E98" s="52" t="s">
        <v>283</v>
      </c>
      <c r="L98" s="154"/>
    </row>
    <row r="99" spans="1:5" ht="12.75">
      <c r="A99" s="126"/>
      <c r="B99" s="126"/>
      <c r="C99" s="59"/>
      <c r="D99" s="59"/>
      <c r="E99" s="52"/>
    </row>
    <row r="100" spans="1:9" ht="12.75">
      <c r="A100" s="126" t="s">
        <v>111</v>
      </c>
      <c r="B100" s="126"/>
      <c r="C100" s="169" t="s">
        <v>129</v>
      </c>
      <c r="D100" s="59"/>
      <c r="E100" s="52" t="s">
        <v>312</v>
      </c>
      <c r="I100" s="154"/>
    </row>
    <row r="101" spans="1:5" ht="12.75">
      <c r="A101" s="56"/>
      <c r="B101" s="56"/>
      <c r="C101" s="59" t="s">
        <v>277</v>
      </c>
      <c r="D101" s="59"/>
      <c r="E101" s="52" t="s">
        <v>112</v>
      </c>
    </row>
    <row r="102" spans="1:5" ht="12.75">
      <c r="A102" s="56"/>
      <c r="B102" s="56"/>
      <c r="C102" s="59" t="s">
        <v>130</v>
      </c>
      <c r="D102" s="59"/>
      <c r="E102" s="52" t="s">
        <v>112</v>
      </c>
    </row>
    <row r="103" spans="1:5" ht="12.75">
      <c r="A103" s="56"/>
      <c r="B103" s="56"/>
      <c r="C103" s="59" t="s">
        <v>131</v>
      </c>
      <c r="D103" s="59"/>
      <c r="E103" s="52" t="s">
        <v>313</v>
      </c>
    </row>
    <row r="104" spans="1:2" ht="12.75">
      <c r="A104" s="56"/>
      <c r="B104" s="59"/>
    </row>
    <row r="105" ht="12.75">
      <c r="A105" s="54"/>
    </row>
    <row r="106" spans="1:12" ht="45" customHeight="1">
      <c r="A106" s="360" t="s">
        <v>314</v>
      </c>
      <c r="B106" s="360"/>
      <c r="C106" s="360"/>
      <c r="D106" s="360"/>
      <c r="E106" s="360"/>
      <c r="F106" s="360"/>
      <c r="G106" s="360"/>
      <c r="H106" s="360"/>
      <c r="I106" s="360"/>
      <c r="J106" s="360"/>
      <c r="L106" s="154"/>
    </row>
    <row r="107" spans="1:10" ht="12.75">
      <c r="A107" s="57"/>
      <c r="B107" s="57"/>
      <c r="C107" s="57"/>
      <c r="D107" s="57"/>
      <c r="E107" s="57"/>
      <c r="F107" s="57"/>
      <c r="G107" s="57"/>
      <c r="H107" s="57"/>
      <c r="I107" s="57"/>
      <c r="J107" s="57"/>
    </row>
    <row r="108" spans="1:3" ht="12.75">
      <c r="A108" s="56"/>
      <c r="B108" s="50" t="s">
        <v>59</v>
      </c>
      <c r="C108" s="50"/>
    </row>
    <row r="109" ht="12">
      <c r="A109" s="56"/>
    </row>
    <row r="110" spans="1:10" ht="32.25" customHeight="1">
      <c r="A110" s="359" t="s">
        <v>104</v>
      </c>
      <c r="B110" s="359"/>
      <c r="C110" s="359"/>
      <c r="D110" s="359"/>
      <c r="E110" s="359"/>
      <c r="F110" s="359"/>
      <c r="G110" s="359"/>
      <c r="H110" s="359"/>
      <c r="I110" s="359"/>
      <c r="J110" s="359"/>
    </row>
    <row r="111" spans="1:10" ht="12.75">
      <c r="A111" s="57"/>
      <c r="B111" s="57"/>
      <c r="C111" s="57"/>
      <c r="D111" s="57"/>
      <c r="E111" s="57"/>
      <c r="F111" s="57"/>
      <c r="G111" s="57"/>
      <c r="H111" s="57"/>
      <c r="I111" s="57"/>
      <c r="J111" s="57"/>
    </row>
    <row r="112" spans="1:3" ht="12.75">
      <c r="A112" s="56"/>
      <c r="B112" s="50" t="s">
        <v>322</v>
      </c>
      <c r="C112" s="50"/>
    </row>
    <row r="113" ht="12">
      <c r="A113" s="56"/>
    </row>
    <row r="114" spans="1:10" ht="45" customHeight="1">
      <c r="A114" s="359" t="s">
        <v>323</v>
      </c>
      <c r="B114" s="359"/>
      <c r="C114" s="359"/>
      <c r="D114" s="359"/>
      <c r="E114" s="359"/>
      <c r="F114" s="359"/>
      <c r="G114" s="359"/>
      <c r="H114" s="359"/>
      <c r="I114" s="359"/>
      <c r="J114" s="359"/>
    </row>
    <row r="115" spans="1:10" ht="12.75">
      <c r="A115" s="54"/>
      <c r="B115" s="54"/>
      <c r="C115" s="54"/>
      <c r="D115" s="54"/>
      <c r="E115" s="54"/>
      <c r="F115" s="54"/>
      <c r="G115" s="54"/>
      <c r="H115" s="54"/>
      <c r="I115" s="54"/>
      <c r="J115" s="54"/>
    </row>
    <row r="116" ht="12.75">
      <c r="A116" s="53"/>
    </row>
    <row r="117" ht="12">
      <c r="A117" s="56"/>
    </row>
    <row r="118" spans="1:10" ht="12.75">
      <c r="A118" s="68" t="s">
        <v>60</v>
      </c>
      <c r="B118" s="69" t="s">
        <v>61</v>
      </c>
      <c r="C118" s="69"/>
      <c r="D118" s="70"/>
      <c r="E118" s="70"/>
      <c r="F118" s="70"/>
      <c r="G118" s="70"/>
      <c r="H118" s="70"/>
      <c r="I118" s="70"/>
      <c r="J118" s="70"/>
    </row>
    <row r="119" spans="1:3" ht="12.75">
      <c r="A119" s="56"/>
      <c r="B119" s="50"/>
      <c r="C119" s="50"/>
    </row>
    <row r="120" spans="1:10" ht="40.5" customHeight="1">
      <c r="A120" s="359" t="s">
        <v>444</v>
      </c>
      <c r="B120" s="359"/>
      <c r="C120" s="359"/>
      <c r="D120" s="359"/>
      <c r="E120" s="359"/>
      <c r="F120" s="359"/>
      <c r="G120" s="359"/>
      <c r="H120" s="359"/>
      <c r="I120" s="359"/>
      <c r="J120" s="359"/>
    </row>
    <row r="121" ht="12">
      <c r="A121" s="56"/>
    </row>
    <row r="122" ht="12">
      <c r="A122" s="56"/>
    </row>
    <row r="123" spans="1:10" ht="18">
      <c r="A123" s="72" t="s">
        <v>38</v>
      </c>
      <c r="B123" s="72" t="s">
        <v>39</v>
      </c>
      <c r="C123" s="72"/>
      <c r="D123" s="67"/>
      <c r="E123" s="67"/>
      <c r="F123" s="67"/>
      <c r="G123" s="67"/>
      <c r="H123" s="67"/>
      <c r="I123" s="67"/>
      <c r="J123" s="67"/>
    </row>
    <row r="124" ht="12.75">
      <c r="A124" s="48"/>
    </row>
    <row r="125" ht="12.75">
      <c r="A125" s="48" t="s">
        <v>40</v>
      </c>
    </row>
    <row r="126" ht="12.75">
      <c r="A126" s="48"/>
    </row>
    <row r="127" spans="1:10" ht="12">
      <c r="A127" s="358" t="s">
        <v>445</v>
      </c>
      <c r="B127" s="358"/>
      <c r="C127" s="358"/>
      <c r="D127" s="358"/>
      <c r="E127" s="358"/>
      <c r="F127" s="358"/>
      <c r="G127" s="358"/>
      <c r="H127" s="358"/>
      <c r="I127" s="358"/>
      <c r="J127" s="358"/>
    </row>
    <row r="128" spans="1:10" ht="15" customHeight="1">
      <c r="A128" s="358"/>
      <c r="B128" s="358"/>
      <c r="C128" s="358"/>
      <c r="D128" s="358"/>
      <c r="E128" s="358"/>
      <c r="F128" s="358"/>
      <c r="G128" s="358"/>
      <c r="H128" s="358"/>
      <c r="I128" s="358"/>
      <c r="J128" s="358"/>
    </row>
    <row r="129" spans="1:10" ht="12" hidden="1">
      <c r="A129" s="358"/>
      <c r="B129" s="358"/>
      <c r="C129" s="358"/>
      <c r="D129" s="358"/>
      <c r="E129" s="358"/>
      <c r="F129" s="358"/>
      <c r="G129" s="358"/>
      <c r="H129" s="358"/>
      <c r="I129" s="358"/>
      <c r="J129" s="358"/>
    </row>
    <row r="130" ht="12.75">
      <c r="A130" s="48"/>
    </row>
    <row r="131" ht="12.75">
      <c r="A131" s="48" t="s">
        <v>425</v>
      </c>
    </row>
    <row r="132" spans="1:10" ht="12.75">
      <c r="A132" s="303"/>
      <c r="B132" s="303"/>
      <c r="C132" s="303"/>
      <c r="D132" s="303"/>
      <c r="E132" s="303"/>
      <c r="F132" s="303"/>
      <c r="G132" s="303"/>
      <c r="H132" s="303"/>
      <c r="I132" s="303"/>
      <c r="J132" s="303"/>
    </row>
    <row r="133" ht="12.75">
      <c r="A133" s="48" t="s">
        <v>446</v>
      </c>
    </row>
    <row r="134" ht="12.75">
      <c r="A134" s="48"/>
    </row>
    <row r="135" spans="2:5" ht="12.75">
      <c r="B135" s="354" t="s">
        <v>417</v>
      </c>
      <c r="C135" s="48"/>
      <c r="E135" t="s">
        <v>418</v>
      </c>
    </row>
    <row r="136" spans="2:3" ht="12.75">
      <c r="B136" s="354" t="s">
        <v>416</v>
      </c>
      <c r="C136" s="48"/>
    </row>
    <row r="137" ht="12.75">
      <c r="A137" s="48"/>
    </row>
    <row r="138" ht="12.75">
      <c r="A138" s="48" t="s">
        <v>419</v>
      </c>
    </row>
    <row r="139" ht="12.75">
      <c r="A139" s="48"/>
    </row>
    <row r="140" spans="2:3" ht="12.75">
      <c r="B140" s="48" t="s">
        <v>420</v>
      </c>
      <c r="C140" s="355" t="s">
        <v>430</v>
      </c>
    </row>
    <row r="141" spans="2:3" ht="12.75">
      <c r="B141" s="48" t="s">
        <v>421</v>
      </c>
      <c r="C141" s="48"/>
    </row>
    <row r="142" ht="12.75">
      <c r="A142" s="48"/>
    </row>
    <row r="143" spans="1:10" ht="12.75">
      <c r="A143" s="56"/>
      <c r="B143" s="365" t="s">
        <v>422</v>
      </c>
      <c r="C143" s="365"/>
      <c r="D143" s="365"/>
      <c r="E143" s="365"/>
      <c r="F143" s="365"/>
      <c r="G143" s="365"/>
      <c r="H143" s="365"/>
      <c r="I143" s="365"/>
      <c r="J143" s="365"/>
    </row>
    <row r="144" spans="1:10" ht="12.75" customHeight="1">
      <c r="A144" s="56"/>
      <c r="B144" s="352" t="s">
        <v>423</v>
      </c>
      <c r="C144" s="352" t="s">
        <v>424</v>
      </c>
      <c r="D144" s="352" t="s">
        <v>427</v>
      </c>
      <c r="E144" t="s">
        <v>447</v>
      </c>
      <c r="F144" s="352" t="s">
        <v>448</v>
      </c>
      <c r="G144" s="352"/>
      <c r="H144" s="352"/>
      <c r="I144" s="352"/>
      <c r="J144" s="352"/>
    </row>
    <row r="145" spans="1:10" ht="12.75">
      <c r="A145" s="56"/>
      <c r="B145" s="352"/>
      <c r="C145" s="352"/>
      <c r="D145" s="352"/>
      <c r="E145" s="352" t="s">
        <v>426</v>
      </c>
      <c r="F145" s="352"/>
      <c r="G145" s="352"/>
      <c r="H145" s="352"/>
      <c r="I145" s="352"/>
      <c r="J145" s="352"/>
    </row>
    <row r="146" ht="12.75">
      <c r="A146" s="48"/>
    </row>
    <row r="147" ht="12.75">
      <c r="A147" s="48" t="s">
        <v>429</v>
      </c>
    </row>
    <row r="149" spans="2:6" ht="12.75">
      <c r="B149" s="49" t="s">
        <v>41</v>
      </c>
      <c r="C149" s="49"/>
      <c r="F149" s="48"/>
    </row>
    <row r="150" spans="2:6" ht="12.75">
      <c r="B150" s="354" t="s">
        <v>428</v>
      </c>
      <c r="C150" s="48"/>
      <c r="E150" t="s">
        <v>418</v>
      </c>
      <c r="F150" s="48"/>
    </row>
    <row r="151" spans="2:6" ht="12.75">
      <c r="B151" s="354" t="s">
        <v>416</v>
      </c>
      <c r="C151" s="48"/>
      <c r="F151" s="48"/>
    </row>
    <row r="152" spans="2:6" ht="12.75">
      <c r="B152" s="48"/>
      <c r="C152" s="48"/>
      <c r="F152" s="48"/>
    </row>
    <row r="153" spans="2:10" ht="12.75">
      <c r="B153" s="367"/>
      <c r="C153" s="367"/>
      <c r="D153" s="367"/>
      <c r="E153" s="367"/>
      <c r="F153" s="367"/>
      <c r="G153" s="367"/>
      <c r="H153" s="367"/>
      <c r="I153" s="367"/>
      <c r="J153" s="367"/>
    </row>
    <row r="154" spans="1:11" ht="12.75">
      <c r="A154" s="359"/>
      <c r="B154" s="359"/>
      <c r="C154" s="359"/>
      <c r="D154" s="359"/>
      <c r="E154" s="359"/>
      <c r="F154" s="359"/>
      <c r="G154" s="359"/>
      <c r="H154" s="359"/>
      <c r="I154" s="359"/>
      <c r="J154" s="359"/>
      <c r="K154" s="54"/>
    </row>
    <row r="155" ht="12">
      <c r="A155" s="56"/>
    </row>
    <row r="156" ht="54" customHeight="1">
      <c r="A156" s="56"/>
    </row>
    <row r="157" ht="12">
      <c r="A157" s="56"/>
    </row>
    <row r="158" ht="12">
      <c r="A158" s="56"/>
    </row>
    <row r="159" ht="12">
      <c r="A159" s="56"/>
    </row>
    <row r="160" ht="12">
      <c r="A160" s="56"/>
    </row>
    <row r="161" ht="12">
      <c r="A161" s="56"/>
    </row>
    <row r="162" ht="12">
      <c r="A162" s="56"/>
    </row>
    <row r="163" ht="12">
      <c r="A163" s="56"/>
    </row>
    <row r="164" ht="12">
      <c r="A164" s="56"/>
    </row>
    <row r="165" ht="12">
      <c r="A165" s="56"/>
    </row>
    <row r="166" ht="12">
      <c r="A166" s="56"/>
    </row>
    <row r="167" ht="12">
      <c r="A167" s="56"/>
    </row>
    <row r="168" spans="11:12" ht="47.25" customHeight="1">
      <c r="K168" s="353"/>
      <c r="L168" s="353"/>
    </row>
    <row r="169" spans="1:12" ht="12.75">
      <c r="A169" s="57"/>
      <c r="B169" s="57"/>
      <c r="C169" s="57"/>
      <c r="D169" s="57"/>
      <c r="E169" s="57"/>
      <c r="F169" s="57"/>
      <c r="G169" s="57"/>
      <c r="H169" s="57"/>
      <c r="I169" s="57"/>
      <c r="J169" s="57"/>
      <c r="K169" s="353"/>
      <c r="L169" s="353"/>
    </row>
    <row r="170" spans="1:12" ht="12">
      <c r="A170" s="353"/>
      <c r="B170" s="353"/>
      <c r="C170" s="353"/>
      <c r="D170" s="353"/>
      <c r="E170" s="353"/>
      <c r="F170" s="353"/>
      <c r="G170" s="353"/>
      <c r="H170" s="353"/>
      <c r="I170" s="353"/>
      <c r="J170" s="353"/>
      <c r="K170" s="353"/>
      <c r="L170" s="353"/>
    </row>
    <row r="171" spans="1:12" ht="12">
      <c r="A171" s="353"/>
      <c r="B171" s="353"/>
      <c r="C171" s="353"/>
      <c r="D171" s="353"/>
      <c r="E171" s="353"/>
      <c r="F171" s="353"/>
      <c r="G171" s="353"/>
      <c r="H171" s="353"/>
      <c r="I171" s="353"/>
      <c r="J171" s="353"/>
      <c r="K171" s="353"/>
      <c r="L171" s="353"/>
    </row>
    <row r="172" spans="1:12" ht="12">
      <c r="A172" s="353"/>
      <c r="B172" s="353"/>
      <c r="C172" s="353"/>
      <c r="D172" s="353"/>
      <c r="E172" s="353"/>
      <c r="F172" s="353"/>
      <c r="G172" s="353"/>
      <c r="H172" s="353"/>
      <c r="I172" s="353"/>
      <c r="J172" s="353"/>
      <c r="K172" s="353"/>
      <c r="L172" s="353"/>
    </row>
    <row r="173" spans="1:12" ht="12">
      <c r="A173" s="353"/>
      <c r="B173" s="353"/>
      <c r="C173" s="353"/>
      <c r="D173" s="353"/>
      <c r="E173" s="353"/>
      <c r="F173" s="353"/>
      <c r="G173" s="353"/>
      <c r="H173" s="353"/>
      <c r="I173" s="353"/>
      <c r="J173" s="353"/>
      <c r="K173" s="353"/>
      <c r="L173" s="353"/>
    </row>
    <row r="174" spans="1:12" ht="12">
      <c r="A174" s="353"/>
      <c r="B174" s="353"/>
      <c r="C174" s="353"/>
      <c r="D174" s="353"/>
      <c r="E174" s="353"/>
      <c r="F174" s="353"/>
      <c r="G174" s="353"/>
      <c r="H174" s="353"/>
      <c r="I174" s="353"/>
      <c r="J174" s="353"/>
      <c r="K174" s="353"/>
      <c r="L174" s="353"/>
    </row>
    <row r="175" spans="1:12" ht="12">
      <c r="A175" s="353"/>
      <c r="B175" s="353"/>
      <c r="C175" s="353"/>
      <c r="D175" s="353"/>
      <c r="E175" s="353"/>
      <c r="F175" s="353"/>
      <c r="G175" s="353"/>
      <c r="H175" s="353"/>
      <c r="I175" s="353"/>
      <c r="J175" s="353"/>
      <c r="K175" s="353"/>
      <c r="L175" s="353"/>
    </row>
    <row r="176" spans="1:12" ht="12.75">
      <c r="A176" s="353"/>
      <c r="B176" s="359"/>
      <c r="C176" s="359"/>
      <c r="D176" s="359"/>
      <c r="E176" s="359"/>
      <c r="F176" s="359"/>
      <c r="G176" s="359"/>
      <c r="H176" s="359"/>
      <c r="I176" s="359"/>
      <c r="J176" s="359"/>
      <c r="K176" s="359"/>
      <c r="L176" s="353"/>
    </row>
    <row r="177" spans="1:12" ht="12.75">
      <c r="A177" s="353"/>
      <c r="B177" s="54"/>
      <c r="L177" s="353"/>
    </row>
    <row r="178" spans="1:12" ht="12.75">
      <c r="A178" s="353"/>
      <c r="B178" s="61"/>
      <c r="C178" s="50"/>
      <c r="D178" s="50"/>
      <c r="L178" s="353"/>
    </row>
    <row r="179" spans="1:12" ht="12.75">
      <c r="A179" s="353"/>
      <c r="B179" s="60"/>
      <c r="L179" s="353"/>
    </row>
    <row r="180" spans="1:12" ht="12.75">
      <c r="A180" s="353"/>
      <c r="B180" s="359"/>
      <c r="C180" s="359"/>
      <c r="D180" s="359"/>
      <c r="E180" s="359"/>
      <c r="F180" s="359"/>
      <c r="G180" s="359"/>
      <c r="H180" s="359"/>
      <c r="I180" s="359"/>
      <c r="J180" s="359"/>
      <c r="K180" s="359"/>
      <c r="L180" s="353"/>
    </row>
    <row r="181" spans="1:12" ht="12">
      <c r="A181" s="353"/>
      <c r="B181" s="353"/>
      <c r="C181" s="353"/>
      <c r="D181" s="353"/>
      <c r="E181" s="353"/>
      <c r="F181" s="353"/>
      <c r="G181" s="353"/>
      <c r="H181" s="353"/>
      <c r="I181" s="353"/>
      <c r="J181" s="353"/>
      <c r="K181" s="353"/>
      <c r="L181" s="353"/>
    </row>
    <row r="182" spans="1:12" ht="12">
      <c r="A182" s="353"/>
      <c r="B182" s="353"/>
      <c r="C182" s="353"/>
      <c r="D182" s="353"/>
      <c r="E182" s="353"/>
      <c r="F182" s="353"/>
      <c r="G182" s="353"/>
      <c r="H182" s="353"/>
      <c r="I182" s="353"/>
      <c r="J182" s="353"/>
      <c r="K182" s="353"/>
      <c r="L182" s="353"/>
    </row>
    <row r="183" spans="1:12" ht="12">
      <c r="A183" s="353"/>
      <c r="B183" s="353"/>
      <c r="C183" s="353"/>
      <c r="D183" s="353"/>
      <c r="E183" s="353"/>
      <c r="F183" s="353"/>
      <c r="G183" s="353"/>
      <c r="H183" s="353"/>
      <c r="I183" s="353"/>
      <c r="J183" s="353"/>
      <c r="K183" s="353"/>
      <c r="L183" s="353"/>
    </row>
    <row r="184" spans="1:12" ht="12">
      <c r="A184" s="353"/>
      <c r="B184" s="353"/>
      <c r="C184" s="353"/>
      <c r="D184" s="353"/>
      <c r="E184" s="353"/>
      <c r="F184" s="353"/>
      <c r="G184" s="353"/>
      <c r="H184" s="353"/>
      <c r="I184" s="353"/>
      <c r="J184" s="353"/>
      <c r="K184" s="353"/>
      <c r="L184" s="353"/>
    </row>
    <row r="185" spans="1:12" ht="12">
      <c r="A185" s="353"/>
      <c r="B185" s="353"/>
      <c r="C185" s="353"/>
      <c r="D185" s="353"/>
      <c r="E185" s="353"/>
      <c r="F185" s="353"/>
      <c r="G185" s="353"/>
      <c r="H185" s="353"/>
      <c r="I185" s="353"/>
      <c r="J185" s="353"/>
      <c r="K185" s="353"/>
      <c r="L185" s="353"/>
    </row>
    <row r="186" spans="1:12" ht="12">
      <c r="A186" s="353"/>
      <c r="B186" s="353"/>
      <c r="C186" s="353"/>
      <c r="D186" s="353"/>
      <c r="E186" s="353"/>
      <c r="F186" s="353"/>
      <c r="G186" s="353"/>
      <c r="H186" s="353"/>
      <c r="I186" s="353"/>
      <c r="J186" s="353"/>
      <c r="K186" s="353"/>
      <c r="L186" s="353"/>
    </row>
    <row r="187" spans="1:12" ht="12">
      <c r="A187" s="353"/>
      <c r="B187" s="353"/>
      <c r="C187" s="353"/>
      <c r="D187" s="353"/>
      <c r="E187" s="353"/>
      <c r="F187" s="353"/>
      <c r="G187" s="353"/>
      <c r="H187" s="353"/>
      <c r="I187" s="353"/>
      <c r="J187" s="353"/>
      <c r="K187" s="353"/>
      <c r="L187" s="353"/>
    </row>
    <row r="188" spans="1:12" ht="12">
      <c r="A188" s="353"/>
      <c r="B188" s="353"/>
      <c r="C188" s="353"/>
      <c r="D188" s="353"/>
      <c r="E188" s="353"/>
      <c r="F188" s="353"/>
      <c r="G188" s="353"/>
      <c r="H188" s="353"/>
      <c r="I188" s="353"/>
      <c r="J188" s="353"/>
      <c r="K188" s="353"/>
      <c r="L188" s="353"/>
    </row>
    <row r="189" spans="1:12" ht="12">
      <c r="A189" s="353"/>
      <c r="B189" s="353"/>
      <c r="C189" s="353"/>
      <c r="D189" s="353"/>
      <c r="E189" s="353"/>
      <c r="F189" s="353"/>
      <c r="G189" s="353"/>
      <c r="H189" s="353"/>
      <c r="I189" s="353"/>
      <c r="J189" s="353"/>
      <c r="K189" s="353"/>
      <c r="L189" s="353"/>
    </row>
    <row r="190" spans="1:12" ht="12">
      <c r="A190" s="353"/>
      <c r="B190" s="353"/>
      <c r="C190" s="353"/>
      <c r="D190" s="353"/>
      <c r="E190" s="353"/>
      <c r="F190" s="353"/>
      <c r="G190" s="353"/>
      <c r="H190" s="353"/>
      <c r="I190" s="353"/>
      <c r="J190" s="353"/>
      <c r="K190" s="353"/>
      <c r="L190" s="353"/>
    </row>
    <row r="191" spans="1:12" ht="12">
      <c r="A191" s="353"/>
      <c r="B191" s="353"/>
      <c r="C191" s="353"/>
      <c r="D191" s="353"/>
      <c r="E191" s="353"/>
      <c r="F191" s="353"/>
      <c r="G191" s="353"/>
      <c r="H191" s="353"/>
      <c r="I191" s="353"/>
      <c r="J191" s="353"/>
      <c r="K191" s="353"/>
      <c r="L191" s="353"/>
    </row>
    <row r="192" spans="1:12" ht="12">
      <c r="A192" s="353"/>
      <c r="B192" s="353"/>
      <c r="C192" s="353"/>
      <c r="D192" s="353"/>
      <c r="E192" s="353"/>
      <c r="F192" s="353"/>
      <c r="G192" s="353"/>
      <c r="H192" s="353"/>
      <c r="I192" s="353"/>
      <c r="J192" s="353"/>
      <c r="K192" s="353"/>
      <c r="L192" s="353"/>
    </row>
    <row r="193" spans="1:12" ht="12">
      <c r="A193" s="353"/>
      <c r="B193" s="353"/>
      <c r="C193" s="353"/>
      <c r="D193" s="353"/>
      <c r="E193" s="353"/>
      <c r="F193" s="353"/>
      <c r="G193" s="353"/>
      <c r="H193" s="353"/>
      <c r="I193" s="353"/>
      <c r="J193" s="353"/>
      <c r="K193" s="353"/>
      <c r="L193" s="353"/>
    </row>
    <row r="194" spans="1:12" ht="12">
      <c r="A194" s="353"/>
      <c r="B194" s="353"/>
      <c r="C194" s="353"/>
      <c r="D194" s="353"/>
      <c r="E194" s="353"/>
      <c r="F194" s="353"/>
      <c r="G194" s="353"/>
      <c r="H194" s="353"/>
      <c r="I194" s="353"/>
      <c r="J194" s="353"/>
      <c r="K194" s="353"/>
      <c r="L194" s="353"/>
    </row>
    <row r="195" spans="1:12" ht="12">
      <c r="A195" s="353"/>
      <c r="B195" s="353"/>
      <c r="C195" s="353"/>
      <c r="D195" s="353"/>
      <c r="E195" s="353"/>
      <c r="F195" s="353"/>
      <c r="G195" s="353"/>
      <c r="H195" s="353"/>
      <c r="I195" s="353"/>
      <c r="J195" s="353"/>
      <c r="K195" s="353"/>
      <c r="L195" s="353"/>
    </row>
    <row r="196" spans="1:12" ht="12">
      <c r="A196" s="353"/>
      <c r="B196" s="353"/>
      <c r="C196" s="353"/>
      <c r="D196" s="353"/>
      <c r="E196" s="353"/>
      <c r="F196" s="353"/>
      <c r="G196" s="353"/>
      <c r="H196" s="353"/>
      <c r="I196" s="353"/>
      <c r="J196" s="353"/>
      <c r="K196" s="353"/>
      <c r="L196" s="353"/>
    </row>
    <row r="197" spans="1:12" ht="12">
      <c r="A197" s="353"/>
      <c r="B197" s="353"/>
      <c r="C197" s="353"/>
      <c r="D197" s="353"/>
      <c r="E197" s="353"/>
      <c r="F197" s="353"/>
      <c r="G197" s="353"/>
      <c r="H197" s="353"/>
      <c r="I197" s="353"/>
      <c r="J197" s="353"/>
      <c r="K197" s="353"/>
      <c r="L197" s="353"/>
    </row>
    <row r="198" spans="1:12" ht="12">
      <c r="A198" s="353"/>
      <c r="B198" s="353"/>
      <c r="C198" s="353"/>
      <c r="D198" s="353"/>
      <c r="E198" s="353"/>
      <c r="F198" s="353"/>
      <c r="G198" s="353"/>
      <c r="H198" s="353"/>
      <c r="I198" s="353"/>
      <c r="J198" s="353"/>
      <c r="K198" s="353"/>
      <c r="L198" s="353"/>
    </row>
    <row r="199" spans="1:12" ht="12">
      <c r="A199" s="353"/>
      <c r="B199" s="353"/>
      <c r="C199" s="353"/>
      <c r="D199" s="353"/>
      <c r="E199" s="353"/>
      <c r="F199" s="353"/>
      <c r="G199" s="353"/>
      <c r="H199" s="353"/>
      <c r="I199" s="353"/>
      <c r="J199" s="353"/>
      <c r="K199" s="353"/>
      <c r="L199" s="353"/>
    </row>
    <row r="200" spans="1:12" ht="12">
      <c r="A200" s="353"/>
      <c r="B200" s="353"/>
      <c r="C200" s="353"/>
      <c r="D200" s="353"/>
      <c r="E200" s="353"/>
      <c r="F200" s="353"/>
      <c r="G200" s="353"/>
      <c r="H200" s="353"/>
      <c r="I200" s="353"/>
      <c r="J200" s="353"/>
      <c r="K200" s="353"/>
      <c r="L200" s="353"/>
    </row>
    <row r="201" spans="1:12" ht="12">
      <c r="A201" s="353"/>
      <c r="B201" s="353"/>
      <c r="C201" s="353"/>
      <c r="D201" s="353"/>
      <c r="E201" s="353"/>
      <c r="F201" s="353"/>
      <c r="G201" s="353"/>
      <c r="H201" s="353"/>
      <c r="I201" s="353"/>
      <c r="J201" s="353"/>
      <c r="K201" s="353"/>
      <c r="L201" s="353"/>
    </row>
    <row r="202" spans="1:12" ht="12">
      <c r="A202" s="353"/>
      <c r="B202" s="353"/>
      <c r="C202" s="353"/>
      <c r="D202" s="353"/>
      <c r="E202" s="353"/>
      <c r="F202" s="353"/>
      <c r="G202" s="353"/>
      <c r="H202" s="353"/>
      <c r="I202" s="353"/>
      <c r="J202" s="353"/>
      <c r="K202" s="353"/>
      <c r="L202" s="353"/>
    </row>
    <row r="203" spans="1:12" ht="12">
      <c r="A203" s="353"/>
      <c r="B203" s="353"/>
      <c r="C203" s="353"/>
      <c r="D203" s="353"/>
      <c r="E203" s="353"/>
      <c r="F203" s="353"/>
      <c r="G203" s="353"/>
      <c r="H203" s="353"/>
      <c r="I203" s="353"/>
      <c r="J203" s="353"/>
      <c r="K203" s="353"/>
      <c r="L203" s="353"/>
    </row>
    <row r="204" spans="1:12" ht="12">
      <c r="A204" s="353"/>
      <c r="B204" s="353"/>
      <c r="C204" s="353"/>
      <c r="D204" s="353"/>
      <c r="E204" s="353"/>
      <c r="F204" s="353"/>
      <c r="G204" s="353"/>
      <c r="H204" s="353"/>
      <c r="I204" s="353"/>
      <c r="J204" s="353"/>
      <c r="K204" s="353"/>
      <c r="L204" s="353"/>
    </row>
    <row r="205" spans="1:12" ht="12">
      <c r="A205" s="353"/>
      <c r="B205" s="353"/>
      <c r="C205" s="353"/>
      <c r="D205" s="353"/>
      <c r="E205" s="353"/>
      <c r="F205" s="353"/>
      <c r="G205" s="353"/>
      <c r="H205" s="353"/>
      <c r="I205" s="353"/>
      <c r="J205" s="353"/>
      <c r="K205" s="353"/>
      <c r="L205" s="353"/>
    </row>
    <row r="206" spans="1:12" ht="12">
      <c r="A206" s="353"/>
      <c r="B206" s="353"/>
      <c r="C206" s="353"/>
      <c r="D206" s="353"/>
      <c r="E206" s="353"/>
      <c r="F206" s="353"/>
      <c r="G206" s="353"/>
      <c r="H206" s="353"/>
      <c r="I206" s="353"/>
      <c r="J206" s="353"/>
      <c r="K206" s="353"/>
      <c r="L206" s="353"/>
    </row>
    <row r="207" spans="1:12" ht="12">
      <c r="A207" s="353"/>
      <c r="B207" s="353"/>
      <c r="C207" s="353"/>
      <c r="D207" s="353"/>
      <c r="E207" s="353"/>
      <c r="F207" s="353"/>
      <c r="G207" s="353"/>
      <c r="H207" s="353"/>
      <c r="I207" s="353"/>
      <c r="J207" s="353"/>
      <c r="K207" s="353"/>
      <c r="L207" s="353"/>
    </row>
    <row r="208" spans="1:12" ht="12">
      <c r="A208" s="353"/>
      <c r="B208" s="353"/>
      <c r="C208" s="353"/>
      <c r="D208" s="353"/>
      <c r="E208" s="353"/>
      <c r="F208" s="353"/>
      <c r="G208" s="353"/>
      <c r="H208" s="353"/>
      <c r="I208" s="353"/>
      <c r="J208" s="353"/>
      <c r="K208" s="353"/>
      <c r="L208" s="353"/>
    </row>
    <row r="209" spans="1:12" ht="12">
      <c r="A209" s="353"/>
      <c r="B209" s="353"/>
      <c r="C209" s="353"/>
      <c r="D209" s="353"/>
      <c r="E209" s="353"/>
      <c r="F209" s="353"/>
      <c r="G209" s="353"/>
      <c r="H209" s="353"/>
      <c r="I209" s="353"/>
      <c r="J209" s="353"/>
      <c r="K209" s="353"/>
      <c r="L209" s="353"/>
    </row>
    <row r="210" spans="1:12" ht="12">
      <c r="A210" s="353"/>
      <c r="B210" s="353"/>
      <c r="C210" s="353"/>
      <c r="D210" s="353"/>
      <c r="E210" s="353"/>
      <c r="F210" s="353"/>
      <c r="G210" s="353"/>
      <c r="H210" s="353"/>
      <c r="I210" s="353"/>
      <c r="J210" s="353"/>
      <c r="K210" s="353"/>
      <c r="L210" s="353"/>
    </row>
    <row r="211" spans="1:12" ht="12">
      <c r="A211" s="353"/>
      <c r="B211" s="353"/>
      <c r="C211" s="353"/>
      <c r="D211" s="353"/>
      <c r="E211" s="353"/>
      <c r="F211" s="353"/>
      <c r="G211" s="353"/>
      <c r="H211" s="353"/>
      <c r="I211" s="353"/>
      <c r="J211" s="353"/>
      <c r="K211" s="353"/>
      <c r="L211" s="353"/>
    </row>
    <row r="212" spans="1:12" ht="12">
      <c r="A212" s="353"/>
      <c r="B212" s="353"/>
      <c r="C212" s="353"/>
      <c r="D212" s="353"/>
      <c r="E212" s="353"/>
      <c r="F212" s="353"/>
      <c r="G212" s="353"/>
      <c r="H212" s="353"/>
      <c r="I212" s="353"/>
      <c r="J212" s="353"/>
      <c r="K212" s="353"/>
      <c r="L212" s="353"/>
    </row>
    <row r="213" spans="1:12" ht="12">
      <c r="A213" s="353"/>
      <c r="B213" s="353"/>
      <c r="C213" s="353"/>
      <c r="D213" s="353"/>
      <c r="E213" s="353"/>
      <c r="F213" s="353"/>
      <c r="G213" s="353"/>
      <c r="H213" s="353"/>
      <c r="I213" s="353"/>
      <c r="J213" s="353"/>
      <c r="K213" s="353"/>
      <c r="L213" s="353"/>
    </row>
    <row r="214" spans="1:12" ht="12">
      <c r="A214" s="353"/>
      <c r="B214" s="353"/>
      <c r="C214" s="353"/>
      <c r="D214" s="353"/>
      <c r="E214" s="353"/>
      <c r="F214" s="353"/>
      <c r="G214" s="353"/>
      <c r="H214" s="353"/>
      <c r="I214" s="353"/>
      <c r="J214" s="353"/>
      <c r="K214" s="353"/>
      <c r="L214" s="353"/>
    </row>
    <row r="215" spans="1:12" ht="12">
      <c r="A215" s="353"/>
      <c r="B215" s="353"/>
      <c r="C215" s="353"/>
      <c r="D215" s="353"/>
      <c r="E215" s="353"/>
      <c r="F215" s="353"/>
      <c r="G215" s="353"/>
      <c r="H215" s="353"/>
      <c r="I215" s="353"/>
      <c r="J215" s="353"/>
      <c r="K215" s="353"/>
      <c r="L215" s="353"/>
    </row>
    <row r="216" spans="1:12" ht="12">
      <c r="A216" s="353"/>
      <c r="B216" s="353"/>
      <c r="C216" s="353"/>
      <c r="D216" s="353"/>
      <c r="E216" s="353"/>
      <c r="F216" s="353"/>
      <c r="G216" s="353"/>
      <c r="H216" s="353"/>
      <c r="I216" s="353"/>
      <c r="J216" s="353"/>
      <c r="K216" s="353"/>
      <c r="L216" s="353"/>
    </row>
    <row r="217" spans="1:12" ht="12">
      <c r="A217" s="353"/>
      <c r="B217" s="353"/>
      <c r="C217" s="353"/>
      <c r="D217" s="353"/>
      <c r="E217" s="353"/>
      <c r="F217" s="353"/>
      <c r="G217" s="353"/>
      <c r="H217" s="353"/>
      <c r="I217" s="353"/>
      <c r="J217" s="353"/>
      <c r="K217" s="353"/>
      <c r="L217" s="353"/>
    </row>
    <row r="218" spans="1:12" ht="12">
      <c r="A218" s="353"/>
      <c r="B218" s="353"/>
      <c r="C218" s="353"/>
      <c r="D218" s="353"/>
      <c r="E218" s="353"/>
      <c r="F218" s="353"/>
      <c r="G218" s="353"/>
      <c r="H218" s="353"/>
      <c r="I218" s="353"/>
      <c r="J218" s="353"/>
      <c r="K218" s="353"/>
      <c r="L218" s="353"/>
    </row>
    <row r="219" spans="1:12" ht="12">
      <c r="A219" s="353"/>
      <c r="B219" s="353"/>
      <c r="C219" s="353"/>
      <c r="D219" s="353"/>
      <c r="E219" s="353"/>
      <c r="F219" s="353"/>
      <c r="G219" s="353"/>
      <c r="H219" s="353"/>
      <c r="I219" s="353"/>
      <c r="J219" s="353"/>
      <c r="K219" s="353"/>
      <c r="L219" s="353"/>
    </row>
    <row r="220" spans="1:12" ht="12">
      <c r="A220" s="353"/>
      <c r="B220" s="353"/>
      <c r="C220" s="353"/>
      <c r="D220" s="353"/>
      <c r="E220" s="353"/>
      <c r="F220" s="353"/>
      <c r="G220" s="353"/>
      <c r="H220" s="353"/>
      <c r="I220" s="353"/>
      <c r="J220" s="353"/>
      <c r="K220" s="353"/>
      <c r="L220" s="353"/>
    </row>
    <row r="221" spans="1:12" ht="12">
      <c r="A221" s="353"/>
      <c r="B221" s="353"/>
      <c r="C221" s="353"/>
      <c r="D221" s="353"/>
      <c r="E221" s="353"/>
      <c r="F221" s="353"/>
      <c r="G221" s="353"/>
      <c r="H221" s="353"/>
      <c r="I221" s="353"/>
      <c r="J221" s="353"/>
      <c r="K221" s="353"/>
      <c r="L221" s="353"/>
    </row>
    <row r="222" spans="1:12" ht="12">
      <c r="A222" s="353"/>
      <c r="B222" s="353"/>
      <c r="C222" s="353"/>
      <c r="D222" s="353"/>
      <c r="E222" s="353"/>
      <c r="F222" s="353"/>
      <c r="G222" s="353"/>
      <c r="H222" s="353"/>
      <c r="I222" s="353"/>
      <c r="J222" s="353"/>
      <c r="K222" s="353"/>
      <c r="L222" s="353"/>
    </row>
    <row r="223" spans="1:12" ht="12">
      <c r="A223" s="353"/>
      <c r="B223" s="353"/>
      <c r="C223" s="353"/>
      <c r="D223" s="353"/>
      <c r="E223" s="353"/>
      <c r="F223" s="353"/>
      <c r="G223" s="353"/>
      <c r="H223" s="353"/>
      <c r="I223" s="353"/>
      <c r="J223" s="353"/>
      <c r="K223" s="353"/>
      <c r="L223" s="353"/>
    </row>
    <row r="224" spans="1:12" ht="12">
      <c r="A224" s="353"/>
      <c r="B224" s="353"/>
      <c r="C224" s="353"/>
      <c r="D224" s="353"/>
      <c r="E224" s="353"/>
      <c r="F224" s="353"/>
      <c r="G224" s="353"/>
      <c r="H224" s="353"/>
      <c r="I224" s="353"/>
      <c r="J224" s="353"/>
      <c r="K224" s="353"/>
      <c r="L224" s="353"/>
    </row>
    <row r="225" spans="1:12" ht="12">
      <c r="A225" s="353"/>
      <c r="B225" s="353"/>
      <c r="C225" s="353"/>
      <c r="D225" s="353"/>
      <c r="E225" s="353"/>
      <c r="F225" s="353"/>
      <c r="G225" s="353"/>
      <c r="H225" s="353"/>
      <c r="I225" s="353"/>
      <c r="J225" s="353"/>
      <c r="K225" s="353"/>
      <c r="L225" s="353"/>
    </row>
    <row r="226" spans="1:12" ht="12">
      <c r="A226" s="353"/>
      <c r="B226" s="353"/>
      <c r="C226" s="353"/>
      <c r="D226" s="353"/>
      <c r="E226" s="353"/>
      <c r="F226" s="353"/>
      <c r="G226" s="353"/>
      <c r="H226" s="353"/>
      <c r="I226" s="353"/>
      <c r="J226" s="353"/>
      <c r="K226" s="353"/>
      <c r="L226" s="353"/>
    </row>
    <row r="227" spans="1:12" ht="12">
      <c r="A227" s="353"/>
      <c r="B227" s="353"/>
      <c r="C227" s="353"/>
      <c r="D227" s="353"/>
      <c r="E227" s="353"/>
      <c r="F227" s="353"/>
      <c r="G227" s="353"/>
      <c r="H227" s="353"/>
      <c r="I227" s="353"/>
      <c r="J227" s="353"/>
      <c r="K227" s="353"/>
      <c r="L227" s="353"/>
    </row>
    <row r="228" spans="1:12" ht="12">
      <c r="A228" s="353"/>
      <c r="B228" s="353"/>
      <c r="C228" s="353"/>
      <c r="D228" s="353"/>
      <c r="E228" s="353"/>
      <c r="F228" s="353"/>
      <c r="G228" s="353"/>
      <c r="H228" s="353"/>
      <c r="I228" s="353"/>
      <c r="J228" s="353"/>
      <c r="K228" s="353"/>
      <c r="L228" s="353"/>
    </row>
    <row r="229" spans="1:12" ht="12">
      <c r="A229" s="353"/>
      <c r="B229" s="353"/>
      <c r="C229" s="353"/>
      <c r="D229" s="353"/>
      <c r="E229" s="353"/>
      <c r="F229" s="353"/>
      <c r="G229" s="353"/>
      <c r="H229" s="353"/>
      <c r="I229" s="353"/>
      <c r="J229" s="353"/>
      <c r="K229" s="353"/>
      <c r="L229" s="353"/>
    </row>
    <row r="230" spans="1:12" ht="12">
      <c r="A230" s="353"/>
      <c r="B230" s="353"/>
      <c r="C230" s="353"/>
      <c r="D230" s="353"/>
      <c r="E230" s="353"/>
      <c r="F230" s="353"/>
      <c r="G230" s="353"/>
      <c r="H230" s="353"/>
      <c r="I230" s="353"/>
      <c r="J230" s="353"/>
      <c r="K230" s="353"/>
      <c r="L230" s="353"/>
    </row>
    <row r="231" spans="1:12" ht="12">
      <c r="A231" s="353"/>
      <c r="B231" s="353"/>
      <c r="C231" s="353"/>
      <c r="D231" s="353"/>
      <c r="E231" s="353"/>
      <c r="F231" s="353"/>
      <c r="G231" s="353"/>
      <c r="H231" s="353"/>
      <c r="I231" s="353"/>
      <c r="J231" s="353"/>
      <c r="K231" s="353"/>
      <c r="L231" s="353"/>
    </row>
    <row r="232" spans="1:12" ht="12">
      <c r="A232" s="353"/>
      <c r="B232" s="353"/>
      <c r="C232" s="353"/>
      <c r="D232" s="353"/>
      <c r="E232" s="353"/>
      <c r="F232" s="353"/>
      <c r="G232" s="353"/>
      <c r="H232" s="353"/>
      <c r="I232" s="353"/>
      <c r="J232" s="353"/>
      <c r="K232" s="353"/>
      <c r="L232" s="353"/>
    </row>
    <row r="233" spans="1:12" ht="12">
      <c r="A233" s="353"/>
      <c r="B233" s="353"/>
      <c r="C233" s="353"/>
      <c r="D233" s="353"/>
      <c r="E233" s="353"/>
      <c r="F233" s="353"/>
      <c r="G233" s="353"/>
      <c r="H233" s="353"/>
      <c r="I233" s="353"/>
      <c r="J233" s="353"/>
      <c r="K233" s="353"/>
      <c r="L233" s="353"/>
    </row>
    <row r="234" spans="1:12" ht="12">
      <c r="A234" s="353"/>
      <c r="B234" s="353"/>
      <c r="C234" s="353"/>
      <c r="D234" s="353"/>
      <c r="E234" s="353"/>
      <c r="F234" s="353"/>
      <c r="G234" s="353"/>
      <c r="H234" s="353"/>
      <c r="I234" s="353"/>
      <c r="J234" s="353"/>
      <c r="K234" s="353"/>
      <c r="L234" s="353"/>
    </row>
    <row r="235" spans="1:12" ht="12">
      <c r="A235" s="353"/>
      <c r="B235" s="353"/>
      <c r="C235" s="353"/>
      <c r="D235" s="353"/>
      <c r="E235" s="353"/>
      <c r="F235" s="353"/>
      <c r="G235" s="353"/>
      <c r="H235" s="353"/>
      <c r="I235" s="353"/>
      <c r="J235" s="353"/>
      <c r="K235" s="353"/>
      <c r="L235" s="353"/>
    </row>
    <row r="236" spans="1:12" ht="12">
      <c r="A236" s="353"/>
      <c r="B236" s="353"/>
      <c r="C236" s="353"/>
      <c r="D236" s="353"/>
      <c r="E236" s="353"/>
      <c r="F236" s="353"/>
      <c r="G236" s="353"/>
      <c r="H236" s="353"/>
      <c r="I236" s="353"/>
      <c r="J236" s="353"/>
      <c r="K236" s="353"/>
      <c r="L236" s="353"/>
    </row>
    <row r="237" spans="1:12" ht="12">
      <c r="A237" s="353"/>
      <c r="B237" s="353"/>
      <c r="C237" s="353"/>
      <c r="D237" s="353"/>
      <c r="E237" s="353"/>
      <c r="F237" s="353"/>
      <c r="G237" s="353"/>
      <c r="H237" s="353"/>
      <c r="I237" s="353"/>
      <c r="J237" s="353"/>
      <c r="K237" s="353"/>
      <c r="L237" s="353"/>
    </row>
    <row r="238" spans="1:12" ht="12">
      <c r="A238" s="353"/>
      <c r="B238" s="353"/>
      <c r="C238" s="353"/>
      <c r="D238" s="353"/>
      <c r="E238" s="353"/>
      <c r="F238" s="353"/>
      <c r="G238" s="353"/>
      <c r="H238" s="353"/>
      <c r="I238" s="353"/>
      <c r="J238" s="353"/>
      <c r="K238" s="353"/>
      <c r="L238" s="353"/>
    </row>
    <row r="239" spans="1:12" ht="12">
      <c r="A239" s="353"/>
      <c r="B239" s="353"/>
      <c r="C239" s="353"/>
      <c r="D239" s="353"/>
      <c r="E239" s="353"/>
      <c r="F239" s="353"/>
      <c r="G239" s="353"/>
      <c r="H239" s="353"/>
      <c r="I239" s="353"/>
      <c r="J239" s="353"/>
      <c r="K239" s="353"/>
      <c r="L239" s="353"/>
    </row>
  </sheetData>
  <sheetProtection password="D985" sheet="1" objects="1" scenarios="1"/>
  <mergeCells count="25">
    <mergeCell ref="A3:J3"/>
    <mergeCell ref="A4:J4"/>
    <mergeCell ref="A6:J6"/>
    <mergeCell ref="A8:J8"/>
    <mergeCell ref="A20:J20"/>
    <mergeCell ref="A23:J23"/>
    <mergeCell ref="A26:J26"/>
    <mergeCell ref="A30:J30"/>
    <mergeCell ref="A45:J45"/>
    <mergeCell ref="A54:J54"/>
    <mergeCell ref="A65:J65"/>
    <mergeCell ref="A34:J34"/>
    <mergeCell ref="A36:J36"/>
    <mergeCell ref="A38:J38"/>
    <mergeCell ref="A41:J41"/>
    <mergeCell ref="B176:K176"/>
    <mergeCell ref="B180:K180"/>
    <mergeCell ref="A106:J106"/>
    <mergeCell ref="A127:J129"/>
    <mergeCell ref="B143:J143"/>
    <mergeCell ref="B153:J153"/>
    <mergeCell ref="A154:J154"/>
    <mergeCell ref="A110:J110"/>
    <mergeCell ref="A114:J114"/>
    <mergeCell ref="A120:J120"/>
  </mergeCells>
  <hyperlinks>
    <hyperlink ref="B136" r:id="rId1" display="tesoreria@fedocv.org"/>
    <hyperlink ref="B135" r:id="rId2" display="secretaria@fedocv.org"/>
    <hyperlink ref="B150" r:id="rId3" display="secretaria@fedovcv.org"/>
    <hyperlink ref="B151" r:id="rId4" display="tesoreria@fedocv.org"/>
  </hyperlinks>
  <printOptions/>
  <pageMargins left="0.75" right="0.75" top="1" bottom="1" header="0" footer="0"/>
  <pageSetup horizontalDpi="600" verticalDpi="600" orientation="portrait" paperSize="9" r:id="rId5"/>
</worksheet>
</file>

<file path=xl/worksheets/sheet3.xml><?xml version="1.0" encoding="utf-8"?>
<worksheet xmlns="http://schemas.openxmlformats.org/spreadsheetml/2006/main" xmlns:r="http://schemas.openxmlformats.org/officeDocument/2006/relationships">
  <sheetPr codeName="Hoja6">
    <tabColor indexed="30"/>
  </sheetPr>
  <dimension ref="A1:I13"/>
  <sheetViews>
    <sheetView showZeros="0" workbookViewId="0" topLeftCell="A1">
      <selection activeCell="F19" sqref="F19"/>
    </sheetView>
  </sheetViews>
  <sheetFormatPr defaultColWidth="11.421875" defaultRowHeight="12"/>
  <cols>
    <col min="1" max="1" width="8.8515625" style="14" customWidth="1"/>
    <col min="2" max="2" width="19.7109375" style="14" customWidth="1"/>
    <col min="3" max="3" width="14.8515625" style="14" customWidth="1"/>
    <col min="4" max="4" width="15.140625" style="0" customWidth="1"/>
    <col min="5" max="5" width="15.57421875" style="0" hidden="1" customWidth="1"/>
  </cols>
  <sheetData>
    <row r="1" spans="1:9" s="23" customFormat="1" ht="12">
      <c r="A1" s="20"/>
      <c r="B1" s="20"/>
      <c r="C1" s="31"/>
      <c r="D1" s="21"/>
      <c r="E1" s="22"/>
      <c r="F1" s="22"/>
      <c r="H1" s="24"/>
      <c r="I1" s="24"/>
    </row>
    <row r="2" spans="1:9" s="23" customFormat="1" ht="18">
      <c r="A2" s="29" t="s">
        <v>35</v>
      </c>
      <c r="B2" s="20"/>
      <c r="C2" s="31"/>
      <c r="D2" s="21"/>
      <c r="E2" s="22"/>
      <c r="F2" s="22"/>
      <c r="H2" s="24"/>
      <c r="I2" s="24"/>
    </row>
    <row r="3" spans="1:9" s="23" customFormat="1" ht="14.25">
      <c r="A3" s="30"/>
      <c r="B3" s="20"/>
      <c r="C3" s="31"/>
      <c r="D3" s="21"/>
      <c r="E3" s="22"/>
      <c r="F3" s="22"/>
      <c r="H3" s="24"/>
      <c r="I3" s="24"/>
    </row>
    <row r="4" spans="1:9" s="23" customFormat="1" ht="11.25" customHeight="1">
      <c r="A4" s="20"/>
      <c r="B4" s="20"/>
      <c r="C4" s="31"/>
      <c r="D4" s="21"/>
      <c r="E4" s="22"/>
      <c r="F4" s="22"/>
      <c r="H4" s="24"/>
      <c r="I4" s="24"/>
    </row>
    <row r="5" spans="1:9" s="36" customFormat="1" ht="14.25">
      <c r="A5" s="32"/>
      <c r="B5" s="33"/>
      <c r="C5" s="34"/>
      <c r="D5" s="35"/>
      <c r="H5" s="37"/>
      <c r="I5" s="37"/>
    </row>
    <row r="6" spans="1:9" s="23" customFormat="1" ht="11.25" customHeight="1">
      <c r="A6" s="20"/>
      <c r="B6" s="20"/>
      <c r="C6" s="31"/>
      <c r="D6" s="21"/>
      <c r="E6" s="22"/>
      <c r="F6" s="22"/>
      <c r="H6" s="24"/>
      <c r="I6" s="24"/>
    </row>
    <row r="7" ht="12"/>
    <row r="8" ht="13.5" customHeight="1" thickBot="1"/>
    <row r="9" spans="2:5" s="38" customFormat="1" ht="12.75">
      <c r="B9" s="144"/>
      <c r="C9" s="140" t="s">
        <v>0</v>
      </c>
      <c r="D9" s="141" t="s">
        <v>278</v>
      </c>
      <c r="E9" s="39" t="s">
        <v>36</v>
      </c>
    </row>
    <row r="10" spans="2:5" ht="12">
      <c r="B10" s="145"/>
      <c r="C10" s="15"/>
      <c r="D10" s="146"/>
      <c r="E10" s="40"/>
    </row>
    <row r="11" spans="2:5" ht="12.75">
      <c r="B11" s="147" t="s">
        <v>1</v>
      </c>
      <c r="C11" s="16">
        <f>'Licencias 08'!W108</f>
        <v>0</v>
      </c>
      <c r="D11" s="148">
        <f>'Licencias 08'!Y108</f>
        <v>0</v>
      </c>
      <c r="E11" s="41" t="e">
        <f>D11-#REF!</f>
        <v>#REF!</v>
      </c>
    </row>
    <row r="12" spans="2:5" ht="12.75">
      <c r="B12" s="147"/>
      <c r="C12" s="16"/>
      <c r="D12" s="148"/>
      <c r="E12" s="42"/>
    </row>
    <row r="13" spans="2:5" ht="13.5" thickBot="1">
      <c r="B13" s="149"/>
      <c r="C13" s="17"/>
      <c r="D13" s="150">
        <f>SUM(D11:D11)</f>
        <v>0</v>
      </c>
      <c r="E13" t="e">
        <f>SUM(E11:E11)</f>
        <v>#REF!</v>
      </c>
    </row>
  </sheetData>
  <sheetProtection password="CE28" sheet="1" objects="1" scenarios="1"/>
  <printOptions/>
  <pageMargins left="0.7874015748031497" right="0.7874015748031497" top="0.7874015748031497" bottom="0.7874015748031497" header="0" footer="0"/>
  <pageSetup horizontalDpi="600" verticalDpi="600" orientation="portrait" paperSize="9"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FEDOCV</dc:creator>
  <cp:keywords/>
  <dc:description/>
  <cp:lastModifiedBy>Jose</cp:lastModifiedBy>
  <cp:lastPrinted>2008-01-02T22:43:27Z</cp:lastPrinted>
  <dcterms:created xsi:type="dcterms:W3CDTF">2005-12-12T14:52:43Z</dcterms:created>
  <dcterms:modified xsi:type="dcterms:W3CDTF">2008-01-05T18:10:21Z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-236464507</vt:i4>
  </property>
  <property fmtid="{D5CDD505-2E9C-101B-9397-08002B2CF9AE}" pid="3" name="_EmailSubject">
    <vt:lpwstr>pásame tu plantilla</vt:lpwstr>
  </property>
  <property fmtid="{D5CDD505-2E9C-101B-9397-08002B2CF9AE}" pid="4" name="_AuthorEmail">
    <vt:lpwstr>secretaria@fedo.org</vt:lpwstr>
  </property>
  <property fmtid="{D5CDD505-2E9C-101B-9397-08002B2CF9AE}" pid="5" name="_AuthorEmailDisplayName">
    <vt:lpwstr>Secretaría F.E.D.O.</vt:lpwstr>
  </property>
  <property fmtid="{D5CDD505-2E9C-101B-9397-08002B2CF9AE}" pid="6" name="_PreviousAdHocReviewCycleID">
    <vt:i4>414490712</vt:i4>
  </property>
  <property fmtid="{D5CDD505-2E9C-101B-9397-08002B2CF9AE}" pid="7" name="_ReviewingToolsShownOnce">
    <vt:lpwstr/>
  </property>
</Properties>
</file>